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81" windowWidth="7770" windowHeight="9135" tabRatio="839" activeTab="0"/>
  </bookViews>
  <sheets>
    <sheet name="IS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'CashFlow'!$A$1:$J$72</definedName>
    <definedName name="_xlnm.Print_Titles" localSheetId="3">'CashFlow'!$1:$5</definedName>
  </definedNames>
  <calcPr fullCalcOnLoad="1"/>
</workbook>
</file>

<file path=xl/sharedStrings.xml><?xml version="1.0" encoding="utf-8"?>
<sst xmlns="http://schemas.openxmlformats.org/spreadsheetml/2006/main" count="186" uniqueCount="133">
  <si>
    <t>Property, plant and equipment</t>
  </si>
  <si>
    <t>Current assets</t>
  </si>
  <si>
    <t>Inventories</t>
  </si>
  <si>
    <t>Cash and cash equivalents</t>
  </si>
  <si>
    <t>Current liabilities</t>
  </si>
  <si>
    <t>RM'000</t>
  </si>
  <si>
    <t>Share capital</t>
  </si>
  <si>
    <t>Revenue</t>
  </si>
  <si>
    <t>Profit before tax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</si>
  <si>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</si>
  <si>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</si>
  <si>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</si>
  <si>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</si>
  <si>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</si>
  <si>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</si>
  <si>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</si>
  <si>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Capital</t>
  </si>
  <si>
    <t>As at</t>
  </si>
  <si>
    <t>Notes:</t>
  </si>
  <si>
    <t>Notes :</t>
  </si>
  <si>
    <t>Share</t>
  </si>
  <si>
    <t>Distributable</t>
  </si>
  <si>
    <t>Non-distributable</t>
  </si>
  <si>
    <t>Reserves</t>
  </si>
  <si>
    <t>CURRENT</t>
  </si>
  <si>
    <t xml:space="preserve">PRECEDING </t>
  </si>
  <si>
    <t>YEAR</t>
  </si>
  <si>
    <t xml:space="preserve"> YEAR</t>
  </si>
  <si>
    <t>QUARTER</t>
  </si>
  <si>
    <t>TO DATE</t>
  </si>
  <si>
    <t>Interest expense</t>
  </si>
  <si>
    <t>Interest income</t>
  </si>
  <si>
    <t>Operating profit</t>
  </si>
  <si>
    <t>Cash flows from operating activities</t>
  </si>
  <si>
    <t>Adjustments for:</t>
  </si>
  <si>
    <t>Operating profit before working capital changes</t>
  </si>
  <si>
    <t>(Increase)/Decrease in working capital:</t>
  </si>
  <si>
    <t>Cash flows from investing activities</t>
  </si>
  <si>
    <t>Net cash used in investing activities</t>
  </si>
  <si>
    <t>Cash flows from financing activities</t>
  </si>
  <si>
    <t>Interest paid</t>
  </si>
  <si>
    <t>Non-cash items</t>
  </si>
  <si>
    <t>Non-operating items</t>
  </si>
  <si>
    <t>Proceeds from disposal of  property, plant and equipment</t>
  </si>
  <si>
    <t>Purchase of property, plant and equipment</t>
  </si>
  <si>
    <t>CUMULATIVE QUARTER</t>
  </si>
  <si>
    <t>INDIVIDUAL QUARTER</t>
  </si>
  <si>
    <t>Bank overdrafts</t>
  </si>
  <si>
    <t>BSL CORPORATION BERHAD</t>
  </si>
  <si>
    <t>(Company No. 651118-K)</t>
  </si>
  <si>
    <t>Income tax expense</t>
  </si>
  <si>
    <t>Tax liabilities</t>
  </si>
  <si>
    <t>Deferred taxation liabilities</t>
  </si>
  <si>
    <t>Cash and bank balances</t>
  </si>
  <si>
    <t>Deposits in licensed banks</t>
  </si>
  <si>
    <t>Less : Fixed deposit pledged to licensed bank</t>
  </si>
  <si>
    <t>Share premium</t>
  </si>
  <si>
    <t>Premium</t>
  </si>
  <si>
    <t>Listing expenses</t>
  </si>
  <si>
    <t xml:space="preserve">Basic Earnings Per Share based on the weighted average </t>
  </si>
  <si>
    <t>Interest received</t>
  </si>
  <si>
    <t>Minority interest</t>
  </si>
  <si>
    <t>Goodwill on consolidation</t>
  </si>
  <si>
    <t>UNAUDITED CONDENSED CONSOLIDATED STATEMENT OF CHANGES IN EQUITY</t>
  </si>
  <si>
    <t>Cash and cash equivalents at beginning of financial year</t>
  </si>
  <si>
    <t>Cash and cash equivalents at end of financial year</t>
  </si>
  <si>
    <t>Cash and cash equivalents at end of year comprise:</t>
  </si>
  <si>
    <t>UNAUDITED CONDENSED CONSOLIDATED INCOME STATEMENTS</t>
  </si>
  <si>
    <t>number of shares in issue (Sen)</t>
  </si>
  <si>
    <t xml:space="preserve">The Unaudited Condensed Consolidated Income Statements should be read in conjunction with the Annual Financial </t>
  </si>
  <si>
    <t>UNAUDITED CONDENSED CONSOLIDATED  BALANCE SHEETS</t>
  </si>
  <si>
    <t xml:space="preserve">The Unaudited Condensed Consolidated Statement of Changes In Equity should be read in conjunction with the Annual Financial Statements </t>
  </si>
  <si>
    <t>UNAUDITED CONDENSED CONSOLIDATED CASH FLOW STATEMENTS</t>
  </si>
  <si>
    <t xml:space="preserve">The Unaudited Condensed Consolidated Cash Flow Statements should be read in conjunction with the Annual Financial </t>
  </si>
  <si>
    <t>Profit for the year</t>
  </si>
  <si>
    <t>Attributable to:</t>
  </si>
  <si>
    <t>Equity holders of the parent</t>
  </si>
  <si>
    <t>ASSETS</t>
  </si>
  <si>
    <t>Prepaid lease payments on leasehold land</t>
  </si>
  <si>
    <t>Total assets</t>
  </si>
  <si>
    <t>Total current assets</t>
  </si>
  <si>
    <t>Equity and liabilities</t>
  </si>
  <si>
    <t>Capital and reserves</t>
  </si>
  <si>
    <t>Minority Interest</t>
  </si>
  <si>
    <t>Total equity</t>
  </si>
  <si>
    <t>Non current liabilities</t>
  </si>
  <si>
    <t>Total current liabilities</t>
  </si>
  <si>
    <t>Total liabilities</t>
  </si>
  <si>
    <t>Total equity and liabilities</t>
  </si>
  <si>
    <t>Balance as at 1 September 2006</t>
  </si>
  <si>
    <t>Effects of adopting FRS 3</t>
  </si>
  <si>
    <t>Restated Balance</t>
  </si>
  <si>
    <t>Investment in subordinated bond</t>
  </si>
  <si>
    <t>Proceeds from collaterised loan obligations</t>
  </si>
  <si>
    <t>Attributable</t>
  </si>
  <si>
    <t>to Equity Holders</t>
  </si>
  <si>
    <t>of the Parent</t>
  </si>
  <si>
    <t>Minority</t>
  </si>
  <si>
    <t>Interest</t>
  </si>
  <si>
    <t>Equity attributable to equity holders of the parent</t>
  </si>
  <si>
    <t>Non current assets</t>
  </si>
  <si>
    <t>Total non current assets</t>
  </si>
  <si>
    <t>Total non current liabilities</t>
  </si>
  <si>
    <t xml:space="preserve">Net Assets per share attributable to ordinary </t>
  </si>
  <si>
    <t>equity holders of the parent  (RM)</t>
  </si>
  <si>
    <t>The Unaudited Condensed Consolidated Balance Sheets should be read in conjunction with the Annual</t>
  </si>
  <si>
    <t xml:space="preserve">Revaluation </t>
  </si>
  <si>
    <t>Reserve</t>
  </si>
  <si>
    <t>Investment in an associate company</t>
  </si>
  <si>
    <t>Net cash from operating activities</t>
  </si>
  <si>
    <t>Statements of BSL Corporation Berhad for the financial year ended 31 August 2007.</t>
  </si>
  <si>
    <t>Balance as at 1 September 2007</t>
  </si>
  <si>
    <t>Profit for the period</t>
  </si>
  <si>
    <t>of BSL Corporation Berhad for the financial year ended 31 August 2007.</t>
  </si>
  <si>
    <t>Share of result of associate</t>
  </si>
  <si>
    <t>Financial Statements of BSL Corporation Berhad for the financial year ended 31 August 2007.</t>
  </si>
  <si>
    <t>Net increase / (decrease) in cash and cash equivalents</t>
  </si>
  <si>
    <t>Minority interest share of profit guarantee</t>
  </si>
  <si>
    <t>Cash generated from operations</t>
  </si>
  <si>
    <t>Net cash (decrease) / from financing activities</t>
  </si>
  <si>
    <t>Quoted investment</t>
  </si>
  <si>
    <t>Other investment</t>
  </si>
  <si>
    <t>Reserves on</t>
  </si>
  <si>
    <t>Consolidation</t>
  </si>
  <si>
    <t>Tax refund /(paid)</t>
  </si>
  <si>
    <t>Net (decrease)/Increase  in bank borrowings</t>
  </si>
  <si>
    <t>FOR THE QUARTER ENDED 31 MAY 2008</t>
  </si>
  <si>
    <t>AS AT 31 MAY 2008</t>
  </si>
  <si>
    <t>FOR THE PERIOD ENDED 31 MAY 2008</t>
  </si>
  <si>
    <t>Balance as at 31 May 2008</t>
  </si>
  <si>
    <t>Balance as at 31 May 2007</t>
  </si>
  <si>
    <t>Dividend</t>
  </si>
  <si>
    <t>Dividend paid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</si>
</sst>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RM&quot;#,##0;\-&quot;RM&quot;#,##0"/>
    <numFmt numFmtId="193" formatCode="&quot;RM&quot;#,##0;[Red]\-&quot;RM&quot;#,##0"/>
    <numFmt numFmtId="194" formatCode="&quot;RM&quot;#,##0.00;\-&quot;RM&quot;#,##0.00"/>
    <numFmt numFmtId="195" formatCode="&quot;RM&quot;#,##0.00;[Red]\-&quot;RM&quot;#,##0.00"/>
    <numFmt numFmtId="196" formatCode="_-&quot;RM&quot;* #,##0_-;\-&quot;RM&quot;* #,##0_-;_-&quot;RM&quot;* &quot;-&quot;_-;_-@_-"/>
    <numFmt numFmtId="197" formatCode="_-&quot;RM&quot;* #,##0.00_-;\-&quot;RM&quot;* #,##0.00_-;_-&quot;RM&quot;* &quot;-&quot;??_-;_-@_-"/>
    <numFmt numFmtId="198" formatCode="0.00_);[Red]\(0.00\)"/>
    <numFmt numFmtId="199" formatCode="_(* #,##0_);_(* \(#,##0\);_(* &quot;-&quot;??_);_(@_)"/>
    <numFmt numFmtId="200" formatCode="#,##0.000_);\(#,##0.000\)"/>
    <numFmt numFmtId="201" formatCode="0.0%"/>
    <numFmt numFmtId="202" formatCode="0.0000"/>
    <numFmt numFmtId="203" formatCode="0.000"/>
    <numFmt numFmtId="204" formatCode="#,##0.0;\-#,##0.0"/>
    <numFmt numFmtId="205" formatCode="#,##0.000;\-#,##0.000"/>
    <numFmt numFmtId="206" formatCode="_-* #,##0_-;\-* #,##0_-;_-* &quot;-&quot;??_-;_-@_-"/>
    <numFmt numFmtId="207" formatCode="#,##0.00_ ;\-#,##0.00\ "/>
    <numFmt numFmtId="208" formatCode="#,##0.0000;\-#,##0.0000"/>
    <numFmt numFmtId="209" formatCode="#,##0.000000;\-#,##0.000000"/>
    <numFmt numFmtId="210" formatCode="mm/dd/yy;@"/>
    <numFmt numFmtId="211" formatCode="#,##0_ ;\-#,##0\ "/>
    <numFmt numFmtId="212" formatCode="[$-409]dddd\,\ mmmm\ dd\,\ yyyy"/>
    <numFmt numFmtId="213" formatCode="00000"/>
    <numFmt numFmtId="214" formatCode="#,##0.0_);[Red]\(#,##0.0\)"/>
    <numFmt numFmtId="215" formatCode="0.0"/>
    <numFmt numFmtId="216" formatCode="#,##0.000_);[Red]\(#,##0.000\)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_(* #,##0.0_);_(* \(#,##0.0\);_(* &quot;-&quot;??_);_(@_)"/>
    <numFmt numFmtId="222" formatCode="_-* #,##0.0_-;\-* #,##0.0_-;_-* &quot;-&quot;?_-;_-@_-"/>
    <numFmt numFmtId="223" formatCode="_(* #,##0.0_);_(* \(#,##0.0\);_(* &quot;-&quot;?_);_(@_)"/>
    <numFmt numFmtId="224" formatCode="_(* #,##0_);_(* \(#,##0\);_(* &quot;-&quot;?_);_(@_)"/>
    <numFmt numFmtId="225" formatCode="_(* #,##0.000_);_(* \(#,##0.000\);_(* &quot;-&quot;??_);_(@_)"/>
    <numFmt numFmtId="226" formatCode="_(* #,##0.0000_);_(* \(#,##0.0000\);_(* &quot;-&quot;??_);_(@_)"/>
    <numFmt numFmtId="227" formatCode="_(* #,##0.00000_);_(* \(#,##0.00000\);_(* &quot;-&quot;??_);_(@_)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_(* #,##0.0_);_(* \(#,##0.0\);_(* &quot;-&quot;_);_(@_)"/>
    <numFmt numFmtId="233" formatCode="_(* #,##0.00_);_(* \(#,##0.00\);_(* &quot;-&quot;_);_(@_)"/>
    <numFmt numFmtId="234" formatCode="0.00_);\(0.00\)"/>
    <numFmt numFmtId="235" formatCode="0_);\(0\)"/>
  </numFmts>
  <fonts count="2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99" fontId="3" fillId="0" borderId="0" xfId="42" applyNumberFormat="1" applyFont="1" applyFill="1" applyAlignment="1">
      <alignment/>
    </xf>
    <xf numFmtId="199" fontId="3" fillId="0" borderId="0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center"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 quotePrefix="1">
      <alignment/>
      <protection/>
    </xf>
    <xf numFmtId="0" fontId="4" fillId="0" borderId="0" xfId="57" applyFont="1">
      <alignment/>
      <protection/>
    </xf>
    <xf numFmtId="199" fontId="3" fillId="0" borderId="0" xfId="42" applyNumberFormat="1" applyFont="1" applyAlignment="1">
      <alignment/>
    </xf>
    <xf numFmtId="199" fontId="3" fillId="0" borderId="0" xfId="42" applyNumberFormat="1" applyFont="1" applyAlignment="1">
      <alignment horizontal="center"/>
    </xf>
    <xf numFmtId="199" fontId="3" fillId="0" borderId="0" xfId="42" applyNumberFormat="1" applyFont="1" applyBorder="1" applyAlignment="1">
      <alignment/>
    </xf>
    <xf numFmtId="183" fontId="3" fillId="0" borderId="10" xfId="42" applyFont="1" applyFill="1" applyBorder="1" applyAlignment="1">
      <alignment/>
    </xf>
    <xf numFmtId="199" fontId="4" fillId="0" borderId="0" xfId="42" applyNumberFormat="1" applyFont="1" applyAlignment="1">
      <alignment/>
    </xf>
    <xf numFmtId="199" fontId="4" fillId="0" borderId="0" xfId="42" applyNumberFormat="1" applyFont="1" applyBorder="1" applyAlignment="1">
      <alignment/>
    </xf>
    <xf numFmtId="199" fontId="3" fillId="0" borderId="0" xfId="42" applyNumberFormat="1" applyFont="1" applyAlignment="1">
      <alignment horizontal="right"/>
    </xf>
    <xf numFmtId="0" fontId="3" fillId="0" borderId="0" xfId="57" applyFont="1" applyAlignment="1">
      <alignment horizontal="right"/>
      <protection/>
    </xf>
    <xf numFmtId="199" fontId="3" fillId="0" borderId="0" xfId="57" applyNumberFormat="1" applyFont="1">
      <alignment/>
      <protection/>
    </xf>
    <xf numFmtId="183" fontId="3" fillId="0" borderId="0" xfId="42" applyFont="1" applyAlignment="1">
      <alignment horizontal="center"/>
    </xf>
    <xf numFmtId="183" fontId="3" fillId="0" borderId="0" xfId="57" applyNumberFormat="1" applyFont="1" applyAlignment="1">
      <alignment horizontal="center"/>
      <protection/>
    </xf>
    <xf numFmtId="183" fontId="3" fillId="0" borderId="0" xfId="57" applyNumberFormat="1" applyFont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Border="1">
      <alignment/>
      <protection/>
    </xf>
    <xf numFmtId="199" fontId="3" fillId="0" borderId="11" xfId="42" applyNumberFormat="1" applyFont="1" applyFill="1" applyBorder="1" applyAlignment="1">
      <alignment/>
    </xf>
    <xf numFmtId="0" fontId="3" fillId="0" borderId="0" xfId="57" applyFont="1" applyAlignment="1">
      <alignment horizontal="left"/>
      <protection/>
    </xf>
    <xf numFmtId="199" fontId="3" fillId="0" borderId="0" xfId="57" applyNumberFormat="1" applyFont="1" applyFill="1" applyAlignment="1">
      <alignment horizontal="center"/>
      <protection/>
    </xf>
    <xf numFmtId="199" fontId="4" fillId="0" borderId="0" xfId="57" applyNumberFormat="1" applyFont="1" applyFill="1">
      <alignment/>
      <protection/>
    </xf>
    <xf numFmtId="226" fontId="3" fillId="0" borderId="0" xfId="57" applyNumberFormat="1" applyFont="1" applyFill="1" applyAlignment="1">
      <alignment horizontal="center"/>
      <protection/>
    </xf>
    <xf numFmtId="199" fontId="3" fillId="0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Fill="1" applyBorder="1" applyAlignment="1">
      <alignment horizontal="center"/>
    </xf>
    <xf numFmtId="199" fontId="3" fillId="0" borderId="10" xfId="42" applyNumberFormat="1" applyFont="1" applyFill="1" applyBorder="1" applyAlignment="1">
      <alignment/>
    </xf>
    <xf numFmtId="0" fontId="4" fillId="0" borderId="0" xfId="57" applyFont="1" applyFill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99" fontId="6" fillId="0" borderId="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99" fontId="4" fillId="0" borderId="0" xfId="42" applyNumberFormat="1" applyFont="1" applyFill="1" applyBorder="1" applyAlignment="1">
      <alignment/>
    </xf>
    <xf numFmtId="199" fontId="3" fillId="0" borderId="11" xfId="42" applyNumberFormat="1" applyFont="1" applyBorder="1" applyAlignment="1">
      <alignment/>
    </xf>
    <xf numFmtId="199" fontId="3" fillId="0" borderId="11" xfId="42" applyNumberFormat="1" applyFont="1" applyFill="1" applyBorder="1" applyAlignment="1">
      <alignment horizontal="right"/>
    </xf>
    <xf numFmtId="199" fontId="3" fillId="0" borderId="0" xfId="42" applyNumberFormat="1" applyFont="1" applyFill="1" applyBorder="1" applyAlignment="1">
      <alignment horizontal="right"/>
    </xf>
    <xf numFmtId="199" fontId="6" fillId="0" borderId="0" xfId="42" applyNumberFormat="1" applyFont="1" applyFill="1" applyBorder="1" applyAlignment="1">
      <alignment/>
    </xf>
    <xf numFmtId="199" fontId="4" fillId="0" borderId="0" xfId="42" applyNumberFormat="1" applyFont="1" applyAlignment="1">
      <alignment horizontal="center"/>
    </xf>
    <xf numFmtId="199" fontId="3" fillId="0" borderId="11" xfId="42" applyNumberFormat="1" applyFont="1" applyBorder="1" applyAlignment="1">
      <alignment horizontal="right"/>
    </xf>
    <xf numFmtId="199" fontId="4" fillId="0" borderId="0" xfId="42" applyNumberFormat="1" applyFont="1" applyFill="1" applyAlignment="1">
      <alignment horizontal="center"/>
    </xf>
    <xf numFmtId="199" fontId="3" fillId="0" borderId="12" xfId="42" applyNumberFormat="1" applyFont="1" applyBorder="1" applyAlignment="1">
      <alignment/>
    </xf>
    <xf numFmtId="199" fontId="3" fillId="0" borderId="10" xfId="42" applyNumberFormat="1" applyFont="1" applyBorder="1" applyAlignment="1">
      <alignment/>
    </xf>
    <xf numFmtId="199" fontId="3" fillId="0" borderId="0" xfId="42" applyNumberFormat="1" applyFont="1" applyFill="1" applyBorder="1" applyAlignment="1">
      <alignment horizontal="center"/>
    </xf>
    <xf numFmtId="199" fontId="9" fillId="0" borderId="0" xfId="42" applyNumberFormat="1" applyFont="1" applyFill="1" applyBorder="1" applyAlignment="1">
      <alignment horizontal="center"/>
    </xf>
    <xf numFmtId="199" fontId="9" fillId="0" borderId="0" xfId="42" applyNumberFormat="1" applyFont="1" applyFill="1" applyBorder="1" applyAlignment="1">
      <alignment/>
    </xf>
    <xf numFmtId="199" fontId="3" fillId="0" borderId="0" xfId="42" applyNumberFormat="1" applyFont="1" applyFill="1" applyAlignment="1">
      <alignment horizontal="center"/>
    </xf>
    <xf numFmtId="183" fontId="3" fillId="0" borderId="0" xfId="42" applyFont="1" applyFill="1" applyAlignment="1">
      <alignment/>
    </xf>
    <xf numFmtId="183" fontId="3" fillId="0" borderId="11" xfId="42" applyFont="1" applyFill="1" applyBorder="1" applyAlignment="1">
      <alignment/>
    </xf>
    <xf numFmtId="0" fontId="3" fillId="0" borderId="11" xfId="57" applyFont="1" applyFill="1" applyBorder="1">
      <alignment/>
      <protection/>
    </xf>
    <xf numFmtId="199" fontId="3" fillId="0" borderId="0" xfId="42" applyNumberFormat="1" applyFont="1" applyFill="1" applyAlignment="1">
      <alignment horizontal="right"/>
    </xf>
    <xf numFmtId="199" fontId="3" fillId="0" borderId="13" xfId="42" applyNumberFormat="1" applyFont="1" applyFill="1" applyBorder="1" applyAlignment="1">
      <alignment/>
    </xf>
    <xf numFmtId="0" fontId="3" fillId="0" borderId="0" xfId="57" applyFont="1" applyFill="1" applyAlignment="1">
      <alignment horizontal="center"/>
      <protection/>
    </xf>
    <xf numFmtId="199" fontId="3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199" fontId="9" fillId="0" borderId="0" xfId="42" applyNumberFormat="1" applyFont="1" applyFill="1" applyAlignment="1">
      <alignment horizontal="center"/>
    </xf>
    <xf numFmtId="199" fontId="9" fillId="0" borderId="0" xfId="42" applyNumberFormat="1" applyFont="1" applyFill="1" applyAlignment="1">
      <alignment/>
    </xf>
    <xf numFmtId="199" fontId="3" fillId="0" borderId="0" xfId="42" applyNumberFormat="1" applyFont="1" applyFill="1" applyAlignment="1">
      <alignment horizontal="justify"/>
    </xf>
    <xf numFmtId="199" fontId="4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9" fontId="6" fillId="0" borderId="0" xfId="60" applyFont="1" applyFill="1" applyBorder="1" applyAlignment="1">
      <alignment/>
    </xf>
    <xf numFmtId="0" fontId="3" fillId="0" borderId="0" xfId="57" applyFont="1" applyFill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57" applyFont="1" applyBorder="1" applyAlignment="1" quotePrefix="1">
      <alignment/>
      <protection/>
    </xf>
    <xf numFmtId="0" fontId="4" fillId="0" borderId="0" xfId="57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23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83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horizontal="right"/>
    </xf>
    <xf numFmtId="183" fontId="3" fillId="0" borderId="0" xfId="42" applyFont="1" applyFill="1" applyBorder="1" applyAlignment="1">
      <alignment/>
    </xf>
    <xf numFmtId="183" fontId="3" fillId="0" borderId="0" xfId="42" applyFont="1" applyFill="1" applyBorder="1" applyAlignment="1">
      <alignment horizontal="right"/>
    </xf>
    <xf numFmtId="199" fontId="3" fillId="0" borderId="0" xfId="42" applyNumberFormat="1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3" fontId="10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57" applyFont="1" applyAlignment="1" quotePrefix="1">
      <alignment/>
      <protection/>
    </xf>
    <xf numFmtId="0" fontId="11" fillId="0" borderId="0" xfId="57" applyFont="1" applyBorder="1" applyAlignment="1">
      <alignment/>
      <protection/>
    </xf>
    <xf numFmtId="199" fontId="8" fillId="0" borderId="10" xfId="42" applyNumberFormat="1" applyFont="1" applyFill="1" applyBorder="1" applyAlignment="1">
      <alignment/>
    </xf>
    <xf numFmtId="199" fontId="8" fillId="0" borderId="0" xfId="42" applyNumberFormat="1" applyFont="1" applyFill="1" applyBorder="1" applyAlignment="1">
      <alignment/>
    </xf>
    <xf numFmtId="199" fontId="8" fillId="0" borderId="11" xfId="42" applyNumberFormat="1" applyFont="1" applyFill="1" applyBorder="1" applyAlignment="1">
      <alignment/>
    </xf>
    <xf numFmtId="199" fontId="8" fillId="0" borderId="13" xfId="42" applyNumberFormat="1" applyFont="1" applyFill="1" applyBorder="1" applyAlignment="1">
      <alignment/>
    </xf>
    <xf numFmtId="183" fontId="8" fillId="0" borderId="10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0" fontId="3" fillId="24" borderId="0" xfId="57" applyFont="1" applyFill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183" fontId="8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83" fontId="6" fillId="0" borderId="0" xfId="42" applyFont="1" applyFill="1" applyBorder="1" applyAlignment="1">
      <alignment/>
    </xf>
    <xf numFmtId="199" fontId="8" fillId="0" borderId="0" xfId="42" applyNumberFormat="1" applyFont="1" applyFill="1" applyBorder="1" applyAlignment="1">
      <alignment horizontal="right"/>
    </xf>
    <xf numFmtId="191" fontId="3" fillId="0" borderId="0" xfId="57" applyNumberFormat="1" applyFont="1" applyFill="1">
      <alignment/>
      <protection/>
    </xf>
    <xf numFmtId="199" fontId="3" fillId="0" borderId="0" xfId="42" applyNumberFormat="1" applyFont="1" applyAlignment="1">
      <alignment horizontal="left"/>
    </xf>
    <xf numFmtId="10" fontId="3" fillId="0" borderId="0" xfId="60" applyNumberFormat="1" applyFont="1" applyFill="1" applyBorder="1" applyAlignment="1">
      <alignment/>
    </xf>
    <xf numFmtId="19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/>
    </xf>
    <xf numFmtId="9" fontId="8" fillId="0" borderId="0" xfId="6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7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9" fontId="9" fillId="0" borderId="0" xfId="42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70</xdr:row>
      <xdr:rowOff>47625</xdr:rowOff>
    </xdr:from>
    <xdr:ext cx="104775" cy="209550"/>
    <xdr:sp>
      <xdr:nvSpPr>
        <xdr:cNvPr id="1" name="Text Box 2"/>
        <xdr:cNvSpPr txBox="1">
          <a:spLocks noChangeArrowheads="1"/>
        </xdr:cNvSpPr>
      </xdr:nvSpPr>
      <xdr:spPr>
        <a:xfrm>
          <a:off x="4248150" y="1146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828675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72515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 comparative figures are available as this is the first quarterly report to Bursa Malaysia Securities Berhad.</a:t>
          </a:r>
        </a:p>
      </xdr:txBody>
    </xdr:sp>
    <xdr:clientData/>
  </xdr:twoCellAnchor>
  <xdr:oneCellAnchor>
    <xdr:from>
      <xdr:col>2</xdr:col>
      <xdr:colOff>0</xdr:colOff>
      <xdr:row>67</xdr:row>
      <xdr:rowOff>0</xdr:rowOff>
    </xdr:from>
    <xdr:ext cx="104775" cy="200025"/>
    <xdr:sp>
      <xdr:nvSpPr>
        <xdr:cNvPr id="2" name="Text Box 2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67</xdr:row>
      <xdr:rowOff>0</xdr:rowOff>
    </xdr:from>
    <xdr:to>
      <xdr:col>6</xdr:col>
      <xdr:colOff>819150</xdr:colOff>
      <xdr:row>67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0725150"/>
          <a:ext cx="7153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Condensed Consolidated Cash Flow Statement for the cumulative quarter ended 31 March 2004 has been prepared on a proforma basis on the assumption that the acquisition of subsidiary companies was completed on 31 March 2004.</a:t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6</xdr:col>
      <xdr:colOff>828675</xdr:colOff>
      <xdr:row>67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0" y="1072515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There were no comparative results presented as this is the first quarterly results announced by BSL in compliance with the Listing Requirements of Bursa Securities.</a:t>
          </a:r>
        </a:p>
      </xdr:txBody>
    </xdr:sp>
    <xdr:clientData/>
  </xdr:twoCellAnchor>
  <xdr:oneCellAnchor>
    <xdr:from>
      <xdr:col>2</xdr:col>
      <xdr:colOff>0</xdr:colOff>
      <xdr:row>67</xdr:row>
      <xdr:rowOff>0</xdr:rowOff>
    </xdr:from>
    <xdr:ext cx="104775" cy="200025"/>
    <xdr:sp>
      <xdr:nvSpPr>
        <xdr:cNvPr id="5" name="Text Box 6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04775" cy="200025"/>
    <xdr:sp>
      <xdr:nvSpPr>
        <xdr:cNvPr id="6" name="Text Box 11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04775" cy="200025"/>
    <xdr:sp>
      <xdr:nvSpPr>
        <xdr:cNvPr id="7" name="Text Box 12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110" zoomScaleNormal="110" zoomScalePageLayoutView="0" workbookViewId="0" topLeftCell="C8">
      <pane xSplit="2" ySplit="7" topLeftCell="E15" activePane="bottomRight" state="frozen"/>
      <selection pane="topLeft" activeCell="C8" sqref="C8"/>
      <selection pane="topRight" activeCell="E8" sqref="E8"/>
      <selection pane="bottomLeft" activeCell="C15" sqref="C15"/>
      <selection pane="bottomRight" activeCell="H35" sqref="H35"/>
    </sheetView>
  </sheetViews>
  <sheetFormatPr defaultColWidth="9.140625" defaultRowHeight="13.5" customHeight="1"/>
  <cols>
    <col min="1" max="1" width="2.140625" style="106" customWidth="1"/>
    <col min="2" max="2" width="3.28125" style="29" customWidth="1"/>
    <col min="3" max="3" width="1.57421875" style="29" customWidth="1"/>
    <col min="4" max="4" width="50.00390625" style="29" customWidth="1"/>
    <col min="5" max="5" width="15.00390625" style="70" customWidth="1"/>
    <col min="6" max="6" width="1.28515625" style="29" customWidth="1"/>
    <col min="7" max="7" width="14.57421875" style="70" customWidth="1"/>
    <col min="8" max="8" width="1.8515625" style="80" customWidth="1"/>
    <col min="9" max="9" width="14.140625" style="70" customWidth="1"/>
    <col min="10" max="10" width="1.8515625" style="80" customWidth="1"/>
    <col min="11" max="11" width="14.7109375" style="70" bestFit="1" customWidth="1"/>
    <col min="12" max="12" width="10.00390625" style="80" customWidth="1"/>
    <col min="13" max="14" width="9.140625" style="74" customWidth="1"/>
    <col min="15" max="15" width="3.28125" style="74" customWidth="1"/>
    <col min="16" max="16" width="9.140625" style="74" customWidth="1"/>
    <col min="17" max="17" width="2.57421875" style="74" customWidth="1"/>
    <col min="18" max="18" width="9.140625" style="74" customWidth="1"/>
    <col min="19" max="21" width="9.140625" style="80" customWidth="1"/>
    <col min="22" max="16384" width="9.140625" style="29" customWidth="1"/>
  </cols>
  <sheetData>
    <row r="1" spans="1:12" ht="13.5" customHeight="1">
      <c r="A1" s="108" t="s">
        <v>48</v>
      </c>
      <c r="B1" s="77"/>
      <c r="C1" s="78"/>
      <c r="D1" s="78"/>
      <c r="E1" s="79"/>
      <c r="F1" s="78"/>
      <c r="G1" s="79"/>
      <c r="H1" s="78"/>
      <c r="L1" s="81"/>
    </row>
    <row r="2" spans="1:12" ht="13.5" customHeight="1">
      <c r="A2" s="82" t="s">
        <v>49</v>
      </c>
      <c r="B2" s="77"/>
      <c r="C2" s="78"/>
      <c r="D2" s="78"/>
      <c r="E2" s="79"/>
      <c r="F2" s="78"/>
      <c r="G2" s="79"/>
      <c r="H2" s="78"/>
      <c r="L2" s="81"/>
    </row>
    <row r="3" spans="1:12" ht="13.5" customHeight="1">
      <c r="A3" s="22"/>
      <c r="B3" s="77"/>
      <c r="C3" s="78"/>
      <c r="D3" s="78"/>
      <c r="E3" s="79"/>
      <c r="F3" s="78"/>
      <c r="G3" s="79"/>
      <c r="H3" s="78"/>
      <c r="L3" s="81"/>
    </row>
    <row r="4" spans="1:12" ht="13.5" customHeight="1">
      <c r="A4" s="83" t="s">
        <v>67</v>
      </c>
      <c r="B4" s="77"/>
      <c r="C4" s="78"/>
      <c r="D4" s="78"/>
      <c r="E4" s="79"/>
      <c r="F4" s="78"/>
      <c r="G4" s="79"/>
      <c r="H4" s="78"/>
      <c r="L4" s="81"/>
    </row>
    <row r="5" spans="1:12" ht="13.5" customHeight="1">
      <c r="A5" s="83" t="s">
        <v>126</v>
      </c>
      <c r="B5" s="77"/>
      <c r="C5" s="78"/>
      <c r="D5" s="78"/>
      <c r="E5" s="79"/>
      <c r="F5" s="78"/>
      <c r="G5" s="79"/>
      <c r="H5" s="78"/>
      <c r="L5" s="81"/>
    </row>
    <row r="6" spans="1:12" ht="13.5" customHeight="1">
      <c r="A6" s="83"/>
      <c r="B6" s="77"/>
      <c r="C6" s="78"/>
      <c r="D6" s="78"/>
      <c r="E6" s="79"/>
      <c r="F6" s="78"/>
      <c r="G6" s="79"/>
      <c r="H6" s="78"/>
      <c r="L6" s="81"/>
    </row>
    <row r="7" spans="1:12" ht="13.5" customHeight="1">
      <c r="A7" s="78"/>
      <c r="B7" s="77"/>
      <c r="C7" s="78"/>
      <c r="D7" s="78"/>
      <c r="E7" s="79"/>
      <c r="F7" s="78"/>
      <c r="G7" s="79"/>
      <c r="H7" s="78"/>
      <c r="L7" s="81"/>
    </row>
    <row r="8" spans="1:12" ht="13.5" customHeight="1">
      <c r="A8" s="78"/>
      <c r="B8" s="77"/>
      <c r="C8" s="78"/>
      <c r="D8" s="78"/>
      <c r="E8" s="79"/>
      <c r="F8" s="78"/>
      <c r="G8" s="79"/>
      <c r="H8" s="78"/>
      <c r="I8" s="79"/>
      <c r="K8" s="86"/>
      <c r="L8" s="81"/>
    </row>
    <row r="9" spans="1:12" ht="13.5" customHeight="1">
      <c r="A9" s="84"/>
      <c r="B9" s="80"/>
      <c r="C9" s="80"/>
      <c r="D9" s="80"/>
      <c r="E9" s="129" t="s">
        <v>46</v>
      </c>
      <c r="F9" s="130"/>
      <c r="G9" s="130"/>
      <c r="I9" s="129" t="s">
        <v>45</v>
      </c>
      <c r="J9" s="130"/>
      <c r="K9" s="130"/>
      <c r="L9" s="78"/>
    </row>
    <row r="10" spans="1:12" ht="13.5" customHeight="1">
      <c r="A10" s="84"/>
      <c r="B10" s="80"/>
      <c r="C10" s="80"/>
      <c r="D10" s="80"/>
      <c r="E10" s="85" t="s">
        <v>24</v>
      </c>
      <c r="F10" s="81"/>
      <c r="G10" s="86" t="s">
        <v>25</v>
      </c>
      <c r="H10" s="84"/>
      <c r="I10" s="86" t="s">
        <v>24</v>
      </c>
      <c r="J10" s="84"/>
      <c r="K10" s="86" t="s">
        <v>25</v>
      </c>
      <c r="L10" s="84"/>
    </row>
    <row r="11" spans="1:21" s="88" customFormat="1" ht="13.5" customHeight="1">
      <c r="A11" s="78"/>
      <c r="B11" s="87"/>
      <c r="C11" s="87"/>
      <c r="D11" s="87"/>
      <c r="E11" s="79" t="s">
        <v>26</v>
      </c>
      <c r="F11" s="78"/>
      <c r="G11" s="86" t="s">
        <v>26</v>
      </c>
      <c r="H11" s="84"/>
      <c r="I11" s="86" t="s">
        <v>27</v>
      </c>
      <c r="J11" s="78"/>
      <c r="K11" s="86" t="s">
        <v>26</v>
      </c>
      <c r="L11" s="78"/>
      <c r="M11" s="126"/>
      <c r="N11" s="126"/>
      <c r="O11" s="126"/>
      <c r="P11" s="126"/>
      <c r="Q11" s="126"/>
      <c r="R11" s="126"/>
      <c r="S11" s="87"/>
      <c r="T11" s="87"/>
      <c r="U11" s="87"/>
    </row>
    <row r="12" spans="1:12" ht="13.5" customHeight="1">
      <c r="A12" s="84"/>
      <c r="B12" s="80"/>
      <c r="C12" s="80"/>
      <c r="D12" s="80"/>
      <c r="E12" s="79" t="s">
        <v>28</v>
      </c>
      <c r="F12" s="78"/>
      <c r="G12" s="79" t="s">
        <v>28</v>
      </c>
      <c r="H12" s="78"/>
      <c r="I12" s="79" t="s">
        <v>29</v>
      </c>
      <c r="J12" s="84"/>
      <c r="K12" s="79" t="s">
        <v>29</v>
      </c>
      <c r="L12" s="89"/>
    </row>
    <row r="13" spans="1:12" ht="13.5" customHeight="1">
      <c r="A13" s="84"/>
      <c r="B13" s="80"/>
      <c r="C13" s="80"/>
      <c r="D13" s="80"/>
      <c r="E13" s="30">
        <v>39599</v>
      </c>
      <c r="F13" s="89"/>
      <c r="G13" s="30">
        <v>39233</v>
      </c>
      <c r="H13" s="89"/>
      <c r="I13" s="30">
        <v>39599</v>
      </c>
      <c r="J13" s="89"/>
      <c r="K13" s="30">
        <v>39233</v>
      </c>
      <c r="L13" s="89"/>
    </row>
    <row r="14" spans="1:12" ht="13.5" customHeight="1">
      <c r="A14" s="84"/>
      <c r="B14" s="80"/>
      <c r="C14" s="80"/>
      <c r="D14" s="80"/>
      <c r="E14" s="79" t="s">
        <v>5</v>
      </c>
      <c r="F14" s="78"/>
      <c r="G14" s="79" t="s">
        <v>5</v>
      </c>
      <c r="H14" s="78"/>
      <c r="I14" s="79" t="s">
        <v>5</v>
      </c>
      <c r="J14" s="84"/>
      <c r="K14" s="86" t="s">
        <v>5</v>
      </c>
      <c r="L14" s="78"/>
    </row>
    <row r="15" spans="1:12" ht="13.5" customHeight="1">
      <c r="A15" s="84"/>
      <c r="B15" s="80"/>
      <c r="C15" s="80"/>
      <c r="D15" s="80"/>
      <c r="E15" s="79"/>
      <c r="F15" s="78"/>
      <c r="G15" s="79"/>
      <c r="H15" s="78"/>
      <c r="I15" s="79"/>
      <c r="J15" s="84"/>
      <c r="K15" s="86"/>
      <c r="L15" s="78"/>
    </row>
    <row r="16" spans="1:12" ht="13.5" customHeight="1">
      <c r="A16" s="84"/>
      <c r="B16" s="80"/>
      <c r="C16" s="80"/>
      <c r="D16" s="80"/>
      <c r="E16" s="79"/>
      <c r="F16" s="78"/>
      <c r="G16" s="79"/>
      <c r="H16" s="78"/>
      <c r="J16" s="84"/>
      <c r="L16" s="78"/>
    </row>
    <row r="17" spans="1:12" ht="13.5" customHeight="1">
      <c r="A17" s="84"/>
      <c r="B17" s="80"/>
      <c r="C17" s="80"/>
      <c r="D17" s="80"/>
      <c r="E17" s="79"/>
      <c r="F17" s="78"/>
      <c r="G17" s="79"/>
      <c r="H17" s="78"/>
      <c r="J17" s="84"/>
      <c r="L17" s="78"/>
    </row>
    <row r="18" spans="1:18" ht="13.5" customHeight="1" thickBot="1">
      <c r="A18" s="84"/>
      <c r="B18" s="90"/>
      <c r="C18" s="80" t="s">
        <v>7</v>
      </c>
      <c r="D18" s="80"/>
      <c r="E18" s="109">
        <v>33020</v>
      </c>
      <c r="F18" s="11"/>
      <c r="G18" s="109">
        <v>25005</v>
      </c>
      <c r="H18" s="11"/>
      <c r="I18" s="109">
        <v>98331</v>
      </c>
      <c r="J18" s="11"/>
      <c r="K18" s="109">
        <v>73047</v>
      </c>
      <c r="L18" s="11"/>
      <c r="M18" s="110"/>
      <c r="P18" s="127"/>
      <c r="R18" s="127"/>
    </row>
    <row r="19" spans="1:13" ht="13.5" customHeight="1" thickTop="1">
      <c r="A19" s="84"/>
      <c r="B19" s="90"/>
      <c r="C19" s="80"/>
      <c r="D19" s="80"/>
      <c r="E19" s="110"/>
      <c r="F19" s="11"/>
      <c r="G19" s="45"/>
      <c r="H19" s="11"/>
      <c r="I19" s="110"/>
      <c r="J19" s="11"/>
      <c r="K19" s="45"/>
      <c r="L19" s="11"/>
      <c r="M19" s="110"/>
    </row>
    <row r="20" spans="1:18" ht="13.5" customHeight="1">
      <c r="A20" s="84"/>
      <c r="B20" s="90"/>
      <c r="C20" s="80" t="s">
        <v>32</v>
      </c>
      <c r="D20" s="80"/>
      <c r="E20" s="110">
        <v>2194</v>
      </c>
      <c r="F20" s="2">
        <f>F26-F22</f>
        <v>0</v>
      </c>
      <c r="G20" s="110">
        <v>1384</v>
      </c>
      <c r="H20" s="2">
        <f>H26-H22</f>
        <v>0</v>
      </c>
      <c r="I20" s="110">
        <v>7510</v>
      </c>
      <c r="J20" s="2">
        <f>J26-J22</f>
        <v>0</v>
      </c>
      <c r="K20" s="110">
        <v>4301</v>
      </c>
      <c r="L20" s="11"/>
      <c r="M20" s="110"/>
      <c r="P20" s="127"/>
      <c r="R20" s="127"/>
    </row>
    <row r="21" spans="1:13" ht="13.5" customHeight="1">
      <c r="A21" s="84"/>
      <c r="B21" s="80"/>
      <c r="C21" s="80"/>
      <c r="D21" s="80"/>
      <c r="E21" s="110"/>
      <c r="F21" s="11"/>
      <c r="G21" s="45"/>
      <c r="H21" s="11"/>
      <c r="I21" s="110"/>
      <c r="J21" s="11"/>
      <c r="K21" s="110"/>
      <c r="L21" s="11"/>
      <c r="M21" s="110"/>
    </row>
    <row r="22" spans="1:18" ht="13.5" customHeight="1">
      <c r="A22" s="84"/>
      <c r="B22" s="90"/>
      <c r="C22" s="80" t="s">
        <v>30</v>
      </c>
      <c r="D22" s="80"/>
      <c r="E22" s="110">
        <v>-553</v>
      </c>
      <c r="F22" s="11"/>
      <c r="G22" s="110">
        <v>-665</v>
      </c>
      <c r="H22" s="11"/>
      <c r="I22" s="110">
        <v>-1598</v>
      </c>
      <c r="J22" s="11"/>
      <c r="K22" s="110">
        <v>-1578</v>
      </c>
      <c r="L22" s="11"/>
      <c r="M22" s="110"/>
      <c r="P22" s="127"/>
      <c r="R22" s="127"/>
    </row>
    <row r="23" spans="1:18" ht="13.5" customHeight="1">
      <c r="A23" s="84"/>
      <c r="B23" s="90"/>
      <c r="C23" s="74" t="s">
        <v>31</v>
      </c>
      <c r="D23" s="80"/>
      <c r="E23" s="110">
        <v>8</v>
      </c>
      <c r="F23" s="2"/>
      <c r="G23" s="110">
        <v>95</v>
      </c>
      <c r="H23" s="2"/>
      <c r="I23" s="110">
        <v>140</v>
      </c>
      <c r="J23" s="2"/>
      <c r="K23" s="110">
        <v>272</v>
      </c>
      <c r="L23" s="11"/>
      <c r="M23" s="110"/>
      <c r="P23" s="127"/>
      <c r="R23" s="127"/>
    </row>
    <row r="24" spans="1:18" ht="13.5" customHeight="1">
      <c r="A24" s="84"/>
      <c r="B24" s="90"/>
      <c r="C24" s="74" t="s">
        <v>114</v>
      </c>
      <c r="D24" s="80"/>
      <c r="E24" s="110">
        <v>-103</v>
      </c>
      <c r="F24" s="2"/>
      <c r="G24" s="110">
        <v>0</v>
      </c>
      <c r="H24" s="2"/>
      <c r="I24" s="110">
        <v>-315</v>
      </c>
      <c r="J24" s="2"/>
      <c r="K24" s="110">
        <v>0</v>
      </c>
      <c r="L24" s="11"/>
      <c r="M24" s="110"/>
      <c r="P24" s="127"/>
      <c r="R24" s="127"/>
    </row>
    <row r="25" spans="1:13" ht="13.5" customHeight="1">
      <c r="A25" s="84"/>
      <c r="B25" s="80"/>
      <c r="C25" s="80"/>
      <c r="D25" s="80"/>
      <c r="E25" s="111"/>
      <c r="F25" s="11"/>
      <c r="G25" s="44"/>
      <c r="H25" s="11"/>
      <c r="I25" s="111"/>
      <c r="J25" s="11"/>
      <c r="K25" s="44"/>
      <c r="L25" s="11"/>
      <c r="M25" s="110"/>
    </row>
    <row r="26" spans="1:20" ht="13.5" customHeight="1">
      <c r="A26" s="84"/>
      <c r="B26" s="90"/>
      <c r="C26" s="80" t="s">
        <v>8</v>
      </c>
      <c r="D26" s="80"/>
      <c r="E26" s="110">
        <f>SUM(E20:E25)</f>
        <v>1546</v>
      </c>
      <c r="F26" s="11"/>
      <c r="G26" s="110">
        <f>SUM(G20:G25)</f>
        <v>814</v>
      </c>
      <c r="H26" s="11"/>
      <c r="I26" s="110">
        <f>SUM(I20:I25)</f>
        <v>5737</v>
      </c>
      <c r="J26" s="11"/>
      <c r="K26" s="110">
        <f>SUM(K20:K25)</f>
        <v>2995</v>
      </c>
      <c r="L26" s="11"/>
      <c r="M26" s="110"/>
      <c r="P26" s="127"/>
      <c r="R26" s="127"/>
      <c r="T26" s="125"/>
    </row>
    <row r="27" spans="1:13" ht="13.5" customHeight="1">
      <c r="A27" s="84"/>
      <c r="B27" s="80"/>
      <c r="C27" s="80"/>
      <c r="D27" s="80"/>
      <c r="E27" s="110"/>
      <c r="F27" s="11"/>
      <c r="G27" s="45"/>
      <c r="H27" s="11"/>
      <c r="I27" s="110"/>
      <c r="J27" s="11"/>
      <c r="K27" s="2"/>
      <c r="L27" s="11"/>
      <c r="M27" s="110"/>
    </row>
    <row r="28" spans="1:21" s="70" customFormat="1" ht="13.5" customHeight="1">
      <c r="A28" s="91"/>
      <c r="B28" s="92"/>
      <c r="C28" s="74" t="s">
        <v>50</v>
      </c>
      <c r="D28" s="74"/>
      <c r="E28" s="110">
        <v>-816</v>
      </c>
      <c r="F28" s="93"/>
      <c r="G28" s="110">
        <v>-66</v>
      </c>
      <c r="H28" s="93"/>
      <c r="I28" s="110">
        <v>-2034</v>
      </c>
      <c r="J28" s="2"/>
      <c r="K28" s="110">
        <v>-903</v>
      </c>
      <c r="L28" s="2"/>
      <c r="M28" s="110"/>
      <c r="N28" s="74"/>
      <c r="O28" s="74"/>
      <c r="P28" s="127"/>
      <c r="Q28" s="74"/>
      <c r="R28" s="127"/>
      <c r="S28" s="74"/>
      <c r="T28" s="74"/>
      <c r="U28" s="74"/>
    </row>
    <row r="29" spans="1:13" ht="13.5" customHeight="1">
      <c r="A29" s="84"/>
      <c r="B29" s="80"/>
      <c r="C29" s="80"/>
      <c r="D29" s="80"/>
      <c r="E29" s="111"/>
      <c r="F29" s="11"/>
      <c r="G29" s="44"/>
      <c r="H29" s="11"/>
      <c r="I29" s="111"/>
      <c r="J29" s="11"/>
      <c r="K29" s="23"/>
      <c r="L29" s="11"/>
      <c r="M29" s="110"/>
    </row>
    <row r="30" spans="1:18" ht="13.5" customHeight="1" thickBot="1">
      <c r="A30" s="84"/>
      <c r="B30" s="92"/>
      <c r="C30" s="74" t="s">
        <v>74</v>
      </c>
      <c r="D30" s="74"/>
      <c r="E30" s="112">
        <f>SUM(E26:E29)</f>
        <v>730</v>
      </c>
      <c r="F30" s="11"/>
      <c r="G30" s="112">
        <f>SUM(G26:G29)</f>
        <v>748</v>
      </c>
      <c r="H30" s="11"/>
      <c r="I30" s="112">
        <f>SUM(I26:I29)</f>
        <v>3703</v>
      </c>
      <c r="J30" s="11"/>
      <c r="K30" s="112">
        <f>SUM(K26:K29)</f>
        <v>2092</v>
      </c>
      <c r="L30" s="11"/>
      <c r="M30" s="110"/>
      <c r="P30" s="127"/>
      <c r="R30" s="127"/>
    </row>
    <row r="31" spans="1:13" ht="13.5" customHeight="1" thickTop="1">
      <c r="A31" s="84"/>
      <c r="B31" s="92"/>
      <c r="C31" s="74"/>
      <c r="D31" s="74"/>
      <c r="E31" s="110"/>
      <c r="F31" s="11"/>
      <c r="G31" s="2"/>
      <c r="H31" s="11"/>
      <c r="I31" s="110"/>
      <c r="J31" s="11"/>
      <c r="K31" s="110"/>
      <c r="L31" s="11"/>
      <c r="M31" s="110"/>
    </row>
    <row r="32" spans="1:13" ht="13.5" customHeight="1">
      <c r="A32" s="84"/>
      <c r="B32" s="92"/>
      <c r="C32" s="74"/>
      <c r="D32" s="74"/>
      <c r="E32" s="110"/>
      <c r="F32" s="11"/>
      <c r="G32" s="2"/>
      <c r="H32" s="11"/>
      <c r="I32" s="110"/>
      <c r="J32" s="11"/>
      <c r="K32" s="110"/>
      <c r="L32" s="11"/>
      <c r="M32" s="110"/>
    </row>
    <row r="33" spans="1:13" ht="13.5" customHeight="1">
      <c r="A33" s="84"/>
      <c r="B33" s="74"/>
      <c r="C33" s="74" t="s">
        <v>75</v>
      </c>
      <c r="D33" s="74"/>
      <c r="E33" s="110"/>
      <c r="F33" s="2"/>
      <c r="G33" s="45"/>
      <c r="H33" s="2"/>
      <c r="I33" s="110"/>
      <c r="J33" s="2"/>
      <c r="K33" s="110"/>
      <c r="L33" s="2"/>
      <c r="M33" s="110"/>
    </row>
    <row r="34" spans="1:18" ht="13.5" customHeight="1">
      <c r="A34" s="84"/>
      <c r="B34" s="74"/>
      <c r="C34" s="74" t="s">
        <v>76</v>
      </c>
      <c r="D34" s="74"/>
      <c r="E34" s="110">
        <f>+E30-E35</f>
        <v>653</v>
      </c>
      <c r="F34" s="2"/>
      <c r="G34" s="121">
        <v>646</v>
      </c>
      <c r="H34" s="2"/>
      <c r="I34" s="110">
        <f>+I30-I35</f>
        <v>3275</v>
      </c>
      <c r="J34" s="2"/>
      <c r="K34" s="121">
        <v>1858</v>
      </c>
      <c r="L34" s="2"/>
      <c r="M34" s="128"/>
      <c r="P34" s="127"/>
      <c r="R34" s="127"/>
    </row>
    <row r="35" spans="1:18" ht="13.5" customHeight="1">
      <c r="A35" s="84"/>
      <c r="B35" s="74"/>
      <c r="C35" s="74" t="s">
        <v>61</v>
      </c>
      <c r="D35" s="74"/>
      <c r="E35" s="110">
        <v>77</v>
      </c>
      <c r="F35" s="2"/>
      <c r="G35" s="121">
        <v>102</v>
      </c>
      <c r="H35" s="2"/>
      <c r="I35" s="110">
        <v>428</v>
      </c>
      <c r="J35" s="2"/>
      <c r="K35" s="121">
        <v>234</v>
      </c>
      <c r="L35" s="2"/>
      <c r="M35" s="110"/>
      <c r="P35" s="127"/>
      <c r="R35" s="127"/>
    </row>
    <row r="36" spans="1:18" ht="13.5" customHeight="1" thickBot="1">
      <c r="A36" s="84"/>
      <c r="B36" s="74"/>
      <c r="C36" s="74"/>
      <c r="D36" s="74"/>
      <c r="E36" s="112">
        <f>SUM(E34:E35)</f>
        <v>730</v>
      </c>
      <c r="F36" s="2"/>
      <c r="G36" s="112">
        <f>SUM(G34:G35)</f>
        <v>748</v>
      </c>
      <c r="H36" s="2"/>
      <c r="I36" s="112">
        <f>SUM(I34:I35)</f>
        <v>3703</v>
      </c>
      <c r="J36" s="2"/>
      <c r="K36" s="112">
        <f>SUM(K34:K35)</f>
        <v>2092</v>
      </c>
      <c r="L36" s="2"/>
      <c r="M36" s="110"/>
      <c r="P36" s="127"/>
      <c r="R36" s="127"/>
    </row>
    <row r="37" spans="1:12" ht="13.5" customHeight="1" thickTop="1">
      <c r="A37" s="84"/>
      <c r="B37" s="74"/>
      <c r="C37" s="74"/>
      <c r="D37" s="74"/>
      <c r="E37" s="110"/>
      <c r="F37" s="11"/>
      <c r="G37" s="45"/>
      <c r="H37" s="11"/>
      <c r="I37" s="110"/>
      <c r="J37" s="11"/>
      <c r="K37" s="2"/>
      <c r="L37" s="11"/>
    </row>
    <row r="38" spans="1:12" ht="13.5" customHeight="1">
      <c r="A38" s="84"/>
      <c r="B38" s="74"/>
      <c r="C38" s="74"/>
      <c r="D38" s="74"/>
      <c r="E38" s="110"/>
      <c r="F38" s="11"/>
      <c r="G38" s="45"/>
      <c r="H38" s="11"/>
      <c r="I38" s="110"/>
      <c r="J38" s="11"/>
      <c r="K38" s="2"/>
      <c r="L38" s="11"/>
    </row>
    <row r="39" spans="1:12" ht="13.5" customHeight="1">
      <c r="A39" s="84"/>
      <c r="B39" s="90"/>
      <c r="C39" s="80"/>
      <c r="D39" s="80"/>
      <c r="E39" s="110"/>
      <c r="F39" s="11"/>
      <c r="G39" s="45"/>
      <c r="H39" s="11"/>
      <c r="I39" s="110"/>
      <c r="J39" s="11"/>
      <c r="K39" s="2"/>
      <c r="L39" s="11"/>
    </row>
    <row r="40" spans="1:12" ht="13.5" customHeight="1">
      <c r="A40" s="84"/>
      <c r="B40" s="90"/>
      <c r="C40" s="94" t="s">
        <v>59</v>
      </c>
      <c r="D40" s="80"/>
      <c r="E40" s="110"/>
      <c r="F40" s="11"/>
      <c r="G40" s="45"/>
      <c r="H40" s="11"/>
      <c r="I40" s="110"/>
      <c r="J40" s="11"/>
      <c r="K40" s="2"/>
      <c r="L40" s="11"/>
    </row>
    <row r="41" spans="1:21" s="70" customFormat="1" ht="13.5" customHeight="1" thickBot="1">
      <c r="A41" s="91"/>
      <c r="B41" s="94"/>
      <c r="D41" s="74" t="s">
        <v>68</v>
      </c>
      <c r="E41" s="113">
        <f>+E34/98000*100</f>
        <v>0.6663265306122449</v>
      </c>
      <c r="F41" s="95"/>
      <c r="G41" s="113">
        <f>+G34/98000*100</f>
        <v>0.6591836734693877</v>
      </c>
      <c r="H41" s="74"/>
      <c r="I41" s="113">
        <f>+I34/98000*100</f>
        <v>3.3418367346938775</v>
      </c>
      <c r="J41" s="74"/>
      <c r="K41" s="113">
        <f>+K34/98000*100</f>
        <v>1.8959183673469389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70" customFormat="1" ht="13.5" customHeight="1" thickTop="1">
      <c r="A42" s="91"/>
      <c r="B42" s="96"/>
      <c r="C42" s="74"/>
      <c r="D42" s="74"/>
      <c r="E42" s="119"/>
      <c r="G42" s="97"/>
      <c r="H42" s="74"/>
      <c r="I42" s="118"/>
      <c r="J42" s="74"/>
      <c r="K42" s="97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1:21" s="70" customFormat="1" ht="13.5" customHeight="1">
      <c r="A43" s="91"/>
      <c r="B43" s="96"/>
      <c r="C43" s="74"/>
      <c r="D43" s="74"/>
      <c r="E43" s="98"/>
      <c r="F43" s="98"/>
      <c r="G43" s="99"/>
      <c r="H43" s="98"/>
      <c r="I43" s="98"/>
      <c r="J43" s="98"/>
      <c r="K43" s="99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1:11" ht="13.5" customHeight="1">
      <c r="A44" s="84"/>
      <c r="B44" s="96"/>
      <c r="C44" s="100" t="s">
        <v>18</v>
      </c>
      <c r="D44" s="96"/>
      <c r="E44" s="74"/>
      <c r="F44" s="94"/>
      <c r="G44" s="101"/>
      <c r="H44" s="102"/>
      <c r="J44" s="103"/>
      <c r="K44" s="104"/>
    </row>
    <row r="45" spans="3:12" ht="13.5" customHeight="1">
      <c r="C45" s="84"/>
      <c r="D45" s="96"/>
      <c r="E45" s="74"/>
      <c r="F45" s="94"/>
      <c r="G45" s="101"/>
      <c r="H45" s="102"/>
      <c r="J45" s="103"/>
      <c r="K45" s="104"/>
      <c r="L45" s="103"/>
    </row>
    <row r="46" spans="3:12" ht="13.5" customHeight="1">
      <c r="C46" s="80" t="s">
        <v>69</v>
      </c>
      <c r="D46" s="96"/>
      <c r="E46" s="74"/>
      <c r="F46" s="105"/>
      <c r="G46" s="101"/>
      <c r="H46" s="102"/>
      <c r="J46" s="103"/>
      <c r="K46" s="104"/>
      <c r="L46" s="103"/>
    </row>
    <row r="47" spans="3:12" ht="13.5" customHeight="1">
      <c r="C47" s="80" t="s">
        <v>110</v>
      </c>
      <c r="D47" s="96"/>
      <c r="E47" s="74"/>
      <c r="F47" s="105"/>
      <c r="G47" s="101"/>
      <c r="H47" s="102"/>
      <c r="J47" s="103"/>
      <c r="K47" s="104"/>
      <c r="L47" s="103"/>
    </row>
    <row r="48" spans="10:12" ht="13.5" customHeight="1">
      <c r="J48" s="103"/>
      <c r="K48" s="95"/>
      <c r="L48" s="103"/>
    </row>
    <row r="49" spans="1:12" ht="13.5" customHeight="1">
      <c r="A49" s="80"/>
      <c r="B49" s="96"/>
      <c r="C49" s="74"/>
      <c r="D49" s="105"/>
      <c r="E49" s="101"/>
      <c r="F49" s="102"/>
      <c r="H49" s="103"/>
      <c r="I49" s="104"/>
      <c r="J49" s="103"/>
      <c r="K49" s="95"/>
      <c r="L49" s="103"/>
    </row>
    <row r="50" spans="1:12" ht="13.5" customHeight="1">
      <c r="A50" s="80"/>
      <c r="B50" s="96"/>
      <c r="C50" s="74"/>
      <c r="D50" s="105"/>
      <c r="E50" s="101"/>
      <c r="F50" s="102"/>
      <c r="H50" s="103"/>
      <c r="I50" s="104"/>
      <c r="J50" s="103"/>
      <c r="K50" s="95"/>
      <c r="L50" s="103"/>
    </row>
    <row r="51" ht="13.5" customHeight="1">
      <c r="A51" s="84"/>
    </row>
    <row r="52" ht="13.5" customHeight="1">
      <c r="A52" s="84"/>
    </row>
    <row r="59" spans="2:10" ht="13.5" customHeight="1">
      <c r="B59" s="131"/>
      <c r="C59" s="132"/>
      <c r="D59" s="132"/>
      <c r="E59" s="132"/>
      <c r="F59" s="132"/>
      <c r="G59" s="132"/>
      <c r="H59" s="132"/>
      <c r="I59" s="132"/>
      <c r="J59" s="132"/>
    </row>
    <row r="60" spans="2:10" ht="13.5" customHeight="1">
      <c r="B60" s="131"/>
      <c r="C60" s="133"/>
      <c r="D60" s="133"/>
      <c r="E60" s="133"/>
      <c r="F60" s="133"/>
      <c r="G60" s="133"/>
      <c r="H60" s="133"/>
      <c r="I60" s="133"/>
      <c r="J60" s="133"/>
    </row>
  </sheetData>
  <sheetProtection/>
  <mergeCells count="4">
    <mergeCell ref="I9:K9"/>
    <mergeCell ref="B59:J59"/>
    <mergeCell ref="B60:J60"/>
    <mergeCell ref="E9:G9"/>
  </mergeCells>
  <printOptions/>
  <pageMargins left="0.13" right="0.14" top="0.49" bottom="0.54" header="0.28" footer="0.49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5" zoomScaleNormal="75" zoomScalePageLayoutView="0" workbookViewId="0" topLeftCell="A35">
      <selection activeCell="P23" sqref="P23"/>
    </sheetView>
  </sheetViews>
  <sheetFormatPr defaultColWidth="9.140625" defaultRowHeight="12.75"/>
  <cols>
    <col min="1" max="1" width="52.57421875" style="4" customWidth="1"/>
    <col min="2" max="2" width="6.00390625" style="4" customWidth="1"/>
    <col min="3" max="3" width="12.57421875" style="4" customWidth="1"/>
    <col min="4" max="4" width="1.7109375" style="4" customWidth="1"/>
    <col min="5" max="5" width="12.57421875" style="5" bestFit="1" customWidth="1"/>
    <col min="6" max="6" width="2.00390625" style="4" customWidth="1"/>
    <col min="7" max="7" width="10.28125" style="5" bestFit="1" customWidth="1"/>
    <col min="8" max="8" width="2.00390625" style="4" customWidth="1"/>
    <col min="9" max="9" width="11.28125" style="5" bestFit="1" customWidth="1"/>
    <col min="10" max="16384" width="9.140625" style="4" customWidth="1"/>
  </cols>
  <sheetData>
    <row r="1" spans="1:2" ht="12.75">
      <c r="A1" s="6" t="str">
        <f>'IS'!A1</f>
        <v>BSL CORPORATION BERHAD</v>
      </c>
      <c r="B1" s="6"/>
    </row>
    <row r="2" spans="1:2" ht="12.75">
      <c r="A2" s="6" t="str">
        <f>'IS'!A2</f>
        <v>(Company No. 651118-K)</v>
      </c>
      <c r="B2" s="7"/>
    </row>
    <row r="4" spans="1:2" ht="12.75">
      <c r="A4" s="8" t="s">
        <v>70</v>
      </c>
      <c r="B4" s="8"/>
    </row>
    <row r="5" spans="1:2" ht="12.75">
      <c r="A5" s="8" t="s">
        <v>127</v>
      </c>
      <c r="B5" s="8"/>
    </row>
    <row r="6" spans="1:5" ht="12.75">
      <c r="A6" s="63"/>
      <c r="B6" s="63"/>
      <c r="C6" s="21"/>
      <c r="D6" s="21"/>
      <c r="E6" s="61"/>
    </row>
    <row r="7" spans="1:5" ht="12.75">
      <c r="A7" s="63"/>
      <c r="B7" s="63"/>
      <c r="C7" s="21"/>
      <c r="D7" s="21"/>
      <c r="E7" s="61"/>
    </row>
    <row r="8" spans="1:5" ht="12.75">
      <c r="A8" s="21"/>
      <c r="B8" s="21"/>
      <c r="C8" s="32"/>
      <c r="D8" s="21"/>
      <c r="E8" s="32"/>
    </row>
    <row r="9" spans="1:5" ht="12.75">
      <c r="A9" s="21"/>
      <c r="B9" s="21"/>
      <c r="C9" s="32" t="s">
        <v>17</v>
      </c>
      <c r="D9" s="21"/>
      <c r="E9" s="32" t="s">
        <v>17</v>
      </c>
    </row>
    <row r="10" spans="1:5" ht="12.75">
      <c r="A10" s="21"/>
      <c r="B10" s="21"/>
      <c r="C10" s="30">
        <v>39599</v>
      </c>
      <c r="D10" s="21"/>
      <c r="E10" s="30">
        <v>39325</v>
      </c>
    </row>
    <row r="11" spans="1:5" ht="12.75">
      <c r="A11" s="21"/>
      <c r="B11" s="21"/>
      <c r="C11" s="32" t="s">
        <v>5</v>
      </c>
      <c r="D11" s="21"/>
      <c r="E11" s="32" t="s">
        <v>5</v>
      </c>
    </row>
    <row r="12" spans="1:5" ht="12.75">
      <c r="A12" s="21"/>
      <c r="B12" s="21"/>
      <c r="C12" s="32"/>
      <c r="D12" s="21"/>
      <c r="E12" s="32"/>
    </row>
    <row r="13" spans="1:5" ht="12.75">
      <c r="A13" s="63" t="s">
        <v>77</v>
      </c>
      <c r="B13" s="21"/>
      <c r="C13" s="32"/>
      <c r="D13" s="21"/>
      <c r="E13" s="32"/>
    </row>
    <row r="14" spans="1:5" ht="12.75">
      <c r="A14" s="21"/>
      <c r="B14" s="21"/>
      <c r="C14" s="32"/>
      <c r="D14" s="21"/>
      <c r="E14" s="32"/>
    </row>
    <row r="15" spans="1:5" ht="12.75">
      <c r="A15" s="67" t="s">
        <v>100</v>
      </c>
      <c r="B15" s="67"/>
      <c r="C15" s="21"/>
      <c r="D15" s="21"/>
      <c r="E15" s="61"/>
    </row>
    <row r="16" spans="1:9" s="9" customFormat="1" ht="12.75">
      <c r="A16" s="1" t="s">
        <v>0</v>
      </c>
      <c r="B16" s="1"/>
      <c r="C16" s="1">
        <v>42309</v>
      </c>
      <c r="D16" s="1"/>
      <c r="E16" s="1">
        <v>38467</v>
      </c>
      <c r="G16" s="10"/>
      <c r="I16" s="10"/>
    </row>
    <row r="17" spans="1:9" s="9" customFormat="1" ht="12.75">
      <c r="A17" s="1" t="s">
        <v>78</v>
      </c>
      <c r="B17" s="1"/>
      <c r="C17" s="1">
        <v>6159</v>
      </c>
      <c r="D17" s="1"/>
      <c r="E17" s="1">
        <v>6585</v>
      </c>
      <c r="G17" s="10"/>
      <c r="I17" s="10"/>
    </row>
    <row r="18" spans="1:9" s="9" customFormat="1" ht="12.75">
      <c r="A18" s="1" t="s">
        <v>108</v>
      </c>
      <c r="B18" s="1"/>
      <c r="C18" s="1">
        <v>10024</v>
      </c>
      <c r="D18" s="1"/>
      <c r="E18" s="1">
        <v>10339</v>
      </c>
      <c r="G18" s="10"/>
      <c r="I18" s="10"/>
    </row>
    <row r="19" spans="1:9" s="9" customFormat="1" ht="12.75">
      <c r="A19" s="9" t="s">
        <v>120</v>
      </c>
      <c r="B19" s="1"/>
      <c r="C19" s="1">
        <v>2</v>
      </c>
      <c r="D19" s="2"/>
      <c r="E19" s="1">
        <v>6</v>
      </c>
      <c r="G19" s="123"/>
      <c r="I19" s="10"/>
    </row>
    <row r="20" spans="1:9" s="9" customFormat="1" ht="12.75">
      <c r="A20" s="1" t="s">
        <v>121</v>
      </c>
      <c r="B20" s="1"/>
      <c r="C20" s="1">
        <v>1500</v>
      </c>
      <c r="D20" s="2"/>
      <c r="E20" s="1">
        <v>1500</v>
      </c>
      <c r="G20" s="123"/>
      <c r="I20" s="10"/>
    </row>
    <row r="21" spans="1:9" s="9" customFormat="1" ht="12.75">
      <c r="A21" s="1" t="s">
        <v>62</v>
      </c>
      <c r="B21" s="1"/>
      <c r="C21" s="1">
        <v>3541</v>
      </c>
      <c r="D21" s="2"/>
      <c r="E21" s="1">
        <v>3962</v>
      </c>
      <c r="G21" s="10"/>
      <c r="I21" s="10"/>
    </row>
    <row r="22" spans="1:9" s="9" customFormat="1" ht="12.75">
      <c r="A22" s="67" t="s">
        <v>101</v>
      </c>
      <c r="B22" s="67"/>
      <c r="C22" s="28">
        <f>SUM(C16:C21)</f>
        <v>63535</v>
      </c>
      <c r="D22" s="2">
        <f>SUM(D16:D19)</f>
        <v>0</v>
      </c>
      <c r="E22" s="28">
        <f>SUM(E16:E21)</f>
        <v>60859</v>
      </c>
      <c r="G22" s="10"/>
      <c r="I22" s="10"/>
    </row>
    <row r="23" spans="1:9" s="9" customFormat="1" ht="12.75">
      <c r="A23" s="67"/>
      <c r="B23" s="67"/>
      <c r="C23" s="1"/>
      <c r="D23" s="2"/>
      <c r="E23" s="1"/>
      <c r="G23" s="10"/>
      <c r="I23" s="10"/>
    </row>
    <row r="24" spans="1:9" s="9" customFormat="1" ht="12.75">
      <c r="A24" s="67"/>
      <c r="B24" s="67"/>
      <c r="C24" s="1"/>
      <c r="D24" s="2"/>
      <c r="E24" s="1"/>
      <c r="G24" s="10"/>
      <c r="I24" s="10"/>
    </row>
    <row r="25" spans="1:9" s="9" customFormat="1" ht="12.75">
      <c r="A25" s="67" t="s">
        <v>1</v>
      </c>
      <c r="B25" s="42"/>
      <c r="C25" s="2"/>
      <c r="D25" s="2"/>
      <c r="E25" s="2"/>
      <c r="F25" s="11"/>
      <c r="G25" s="3"/>
      <c r="I25" s="10"/>
    </row>
    <row r="26" spans="1:9" s="9" customFormat="1" ht="12.75">
      <c r="A26" s="2" t="s">
        <v>2</v>
      </c>
      <c r="B26" s="2"/>
      <c r="C26" s="2">
        <v>17031</v>
      </c>
      <c r="D26" s="2"/>
      <c r="E26" s="2">
        <v>15588</v>
      </c>
      <c r="F26" s="11"/>
      <c r="G26" s="3"/>
      <c r="H26" s="11"/>
      <c r="I26" s="10"/>
    </row>
    <row r="27" spans="1:9" s="9" customFormat="1" ht="12.75">
      <c r="A27" s="11" t="s">
        <v>13</v>
      </c>
      <c r="B27" s="11"/>
      <c r="C27" s="11">
        <f>24242+9354</f>
        <v>33596</v>
      </c>
      <c r="D27" s="11"/>
      <c r="E27" s="11">
        <f>23170+7553</f>
        <v>30723</v>
      </c>
      <c r="F27" s="11"/>
      <c r="G27" s="3"/>
      <c r="H27" s="11"/>
      <c r="I27" s="10"/>
    </row>
    <row r="28" spans="1:9" s="9" customFormat="1" ht="12.75">
      <c r="A28" s="11" t="s">
        <v>3</v>
      </c>
      <c r="B28" s="11"/>
      <c r="C28" s="11">
        <f>3055+8036</f>
        <v>11091</v>
      </c>
      <c r="D28" s="11"/>
      <c r="E28" s="11">
        <f>1940+7877</f>
        <v>9817</v>
      </c>
      <c r="F28" s="11"/>
      <c r="G28" s="3"/>
      <c r="H28" s="11"/>
      <c r="I28" s="10"/>
    </row>
    <row r="29" spans="1:9" s="9" customFormat="1" ht="12.75">
      <c r="A29" s="14" t="s">
        <v>80</v>
      </c>
      <c r="B29" s="11"/>
      <c r="C29" s="50">
        <f>SUM(C26:C28)</f>
        <v>61718</v>
      </c>
      <c r="D29" s="11"/>
      <c r="E29" s="50">
        <f>SUM(E26:E28)</f>
        <v>56128</v>
      </c>
      <c r="F29" s="11"/>
      <c r="G29" s="3"/>
      <c r="H29" s="11"/>
      <c r="I29" s="10"/>
    </row>
    <row r="30" spans="1:9" s="9" customFormat="1" ht="12.75">
      <c r="A30" s="11"/>
      <c r="B30" s="11"/>
      <c r="C30" s="11"/>
      <c r="D30" s="11"/>
      <c r="E30" s="11"/>
      <c r="F30" s="11"/>
      <c r="G30" s="3"/>
      <c r="H30" s="11"/>
      <c r="I30" s="10"/>
    </row>
    <row r="31" spans="1:9" s="9" customFormat="1" ht="13.5" thickBot="1">
      <c r="A31" s="14" t="s">
        <v>79</v>
      </c>
      <c r="B31" s="11"/>
      <c r="C31" s="51">
        <f>C22+C29</f>
        <v>125253</v>
      </c>
      <c r="D31" s="11"/>
      <c r="E31" s="51">
        <f>E22+E29</f>
        <v>116987</v>
      </c>
      <c r="F31" s="11"/>
      <c r="G31" s="3"/>
      <c r="H31" s="11"/>
      <c r="I31" s="10"/>
    </row>
    <row r="32" spans="1:9" s="9" customFormat="1" ht="13.5" thickTop="1">
      <c r="A32" s="14"/>
      <c r="B32" s="11"/>
      <c r="C32" s="11"/>
      <c r="D32" s="11"/>
      <c r="E32" s="11"/>
      <c r="F32" s="11"/>
      <c r="G32" s="3"/>
      <c r="H32" s="11"/>
      <c r="I32" s="10"/>
    </row>
    <row r="33" spans="1:9" s="9" customFormat="1" ht="12.75">
      <c r="A33" s="14"/>
      <c r="B33" s="11"/>
      <c r="C33" s="11"/>
      <c r="D33" s="11"/>
      <c r="E33" s="11"/>
      <c r="F33" s="11"/>
      <c r="G33" s="3"/>
      <c r="H33" s="11"/>
      <c r="I33" s="10"/>
    </row>
    <row r="34" spans="1:9" s="9" customFormat="1" ht="12.75">
      <c r="A34" s="14" t="s">
        <v>81</v>
      </c>
      <c r="B34" s="11"/>
      <c r="C34" s="11"/>
      <c r="D34" s="11"/>
      <c r="E34" s="11"/>
      <c r="F34" s="11"/>
      <c r="G34" s="3"/>
      <c r="H34" s="11"/>
      <c r="I34" s="10"/>
    </row>
    <row r="35" spans="1:9" s="9" customFormat="1" ht="12.75">
      <c r="A35" s="14"/>
      <c r="B35" s="11"/>
      <c r="C35" s="11"/>
      <c r="D35" s="11"/>
      <c r="E35" s="11"/>
      <c r="F35" s="11"/>
      <c r="G35" s="3"/>
      <c r="H35" s="11"/>
      <c r="I35" s="10"/>
    </row>
    <row r="36" spans="1:9" s="9" customFormat="1" ht="12.75">
      <c r="A36" s="14" t="s">
        <v>82</v>
      </c>
      <c r="B36" s="11"/>
      <c r="C36" s="11"/>
      <c r="D36" s="11"/>
      <c r="E36" s="11"/>
      <c r="F36" s="11"/>
      <c r="G36" s="3"/>
      <c r="H36" s="11"/>
      <c r="I36" s="10"/>
    </row>
    <row r="37" spans="1:9" s="9" customFormat="1" ht="12.75">
      <c r="A37" s="11" t="s">
        <v>6</v>
      </c>
      <c r="B37" s="4"/>
      <c r="C37" s="9">
        <v>49000</v>
      </c>
      <c r="D37" s="4"/>
      <c r="E37" s="9">
        <v>49000</v>
      </c>
      <c r="F37" s="11"/>
      <c r="G37" s="3"/>
      <c r="H37" s="11"/>
      <c r="I37" s="10"/>
    </row>
    <row r="38" spans="1:9" s="9" customFormat="1" ht="12.75">
      <c r="A38" s="11" t="s">
        <v>56</v>
      </c>
      <c r="B38" s="4"/>
      <c r="C38" s="9">
        <v>1767</v>
      </c>
      <c r="D38" s="4"/>
      <c r="E38" s="9">
        <v>1767</v>
      </c>
      <c r="F38" s="11"/>
      <c r="G38" s="3"/>
      <c r="H38" s="11"/>
      <c r="I38" s="10"/>
    </row>
    <row r="39" spans="1:9" s="9" customFormat="1" ht="12.75">
      <c r="A39" s="11" t="s">
        <v>23</v>
      </c>
      <c r="B39" s="4"/>
      <c r="C39" s="43">
        <v>19237</v>
      </c>
      <c r="D39" s="22"/>
      <c r="E39" s="43">
        <f>19270-E38</f>
        <v>17503</v>
      </c>
      <c r="F39" s="11"/>
      <c r="G39" s="3"/>
      <c r="H39" s="11"/>
      <c r="I39" s="10"/>
    </row>
    <row r="40" spans="1:9" s="9" customFormat="1" ht="12.75">
      <c r="A40" s="14" t="s">
        <v>99</v>
      </c>
      <c r="B40" s="11"/>
      <c r="C40" s="11">
        <f>SUM(C37:C39)</f>
        <v>70004</v>
      </c>
      <c r="D40" s="11"/>
      <c r="E40" s="11">
        <f>SUM(E37:E39)</f>
        <v>68270</v>
      </c>
      <c r="F40" s="11"/>
      <c r="G40" s="3"/>
      <c r="H40" s="11"/>
      <c r="I40" s="10"/>
    </row>
    <row r="41" spans="1:9" s="9" customFormat="1" ht="12.75">
      <c r="A41" s="14"/>
      <c r="B41" s="11"/>
      <c r="C41" s="11"/>
      <c r="D41" s="11"/>
      <c r="E41" s="11"/>
      <c r="F41" s="11"/>
      <c r="G41" s="3"/>
      <c r="H41" s="11"/>
      <c r="I41" s="10"/>
    </row>
    <row r="42" spans="1:9" s="9" customFormat="1" ht="12.75">
      <c r="A42" s="11" t="s">
        <v>83</v>
      </c>
      <c r="B42" s="11"/>
      <c r="C42" s="11">
        <v>1991</v>
      </c>
      <c r="D42" s="11"/>
      <c r="E42" s="11">
        <v>1159</v>
      </c>
      <c r="F42" s="11"/>
      <c r="G42" s="3"/>
      <c r="H42" s="11"/>
      <c r="I42" s="10"/>
    </row>
    <row r="43" spans="1:9" s="9" customFormat="1" ht="12.75">
      <c r="A43" s="14"/>
      <c r="B43" s="11"/>
      <c r="C43" s="11"/>
      <c r="D43" s="11"/>
      <c r="E43" s="11"/>
      <c r="F43" s="11"/>
      <c r="G43" s="3"/>
      <c r="H43" s="11"/>
      <c r="I43" s="10"/>
    </row>
    <row r="44" spans="1:9" s="9" customFormat="1" ht="12.75">
      <c r="A44" s="14" t="s">
        <v>84</v>
      </c>
      <c r="B44" s="11"/>
      <c r="C44" s="50">
        <f>C40+C42</f>
        <v>71995</v>
      </c>
      <c r="D44" s="11"/>
      <c r="E44" s="50">
        <f>E40+E42</f>
        <v>69429</v>
      </c>
      <c r="F44" s="11"/>
      <c r="G44" s="3"/>
      <c r="H44" s="11"/>
      <c r="I44" s="10"/>
    </row>
    <row r="45" spans="1:9" s="9" customFormat="1" ht="12.75">
      <c r="A45" s="14"/>
      <c r="B45" s="11"/>
      <c r="C45" s="11"/>
      <c r="D45" s="11"/>
      <c r="E45" s="11"/>
      <c r="F45" s="11"/>
      <c r="G45" s="3"/>
      <c r="H45" s="11"/>
      <c r="I45" s="10"/>
    </row>
    <row r="46" spans="1:9" s="9" customFormat="1" ht="12.75">
      <c r="A46" s="14"/>
      <c r="B46" s="11"/>
      <c r="C46" s="11"/>
      <c r="D46" s="11"/>
      <c r="E46" s="11"/>
      <c r="F46" s="11"/>
      <c r="G46" s="3"/>
      <c r="H46" s="11"/>
      <c r="I46" s="10"/>
    </row>
    <row r="47" spans="1:9" s="9" customFormat="1" ht="12.75">
      <c r="A47" s="14" t="s">
        <v>85</v>
      </c>
      <c r="B47" s="11"/>
      <c r="C47" s="11"/>
      <c r="D47" s="11"/>
      <c r="E47" s="11"/>
      <c r="F47" s="11"/>
      <c r="G47" s="3"/>
      <c r="H47" s="11"/>
      <c r="I47" s="10"/>
    </row>
    <row r="48" spans="1:9" s="9" customFormat="1" ht="12.75">
      <c r="A48" s="11" t="s">
        <v>15</v>
      </c>
      <c r="B48" s="4"/>
      <c r="C48" s="9">
        <f>2330+16098</f>
        <v>18428</v>
      </c>
      <c r="D48" s="4"/>
      <c r="E48" s="9">
        <f>2483+16707</f>
        <v>19190</v>
      </c>
      <c r="F48" s="11"/>
      <c r="G48" s="3"/>
      <c r="H48" s="11"/>
      <c r="I48" s="10"/>
    </row>
    <row r="49" spans="1:9" s="9" customFormat="1" ht="12.75">
      <c r="A49" s="11" t="s">
        <v>52</v>
      </c>
      <c r="B49" s="11"/>
      <c r="C49" s="2">
        <v>3371</v>
      </c>
      <c r="D49" s="21"/>
      <c r="E49" s="2">
        <v>2304</v>
      </c>
      <c r="F49" s="11"/>
      <c r="G49" s="3"/>
      <c r="H49" s="11"/>
      <c r="I49" s="10"/>
    </row>
    <row r="50" spans="1:9" s="9" customFormat="1" ht="12.75">
      <c r="A50" s="14" t="s">
        <v>102</v>
      </c>
      <c r="B50" s="11"/>
      <c r="C50" s="50">
        <f>SUM(C48:C49)</f>
        <v>21799</v>
      </c>
      <c r="D50" s="11"/>
      <c r="E50" s="50">
        <f>SUM(E48:E49)</f>
        <v>21494</v>
      </c>
      <c r="F50" s="11"/>
      <c r="G50" s="3"/>
      <c r="H50" s="11"/>
      <c r="I50" s="10"/>
    </row>
    <row r="51" spans="1:9" s="9" customFormat="1" ht="12.75">
      <c r="A51" s="14"/>
      <c r="B51" s="11"/>
      <c r="C51" s="11"/>
      <c r="D51" s="11"/>
      <c r="E51" s="11"/>
      <c r="F51" s="11"/>
      <c r="G51" s="3"/>
      <c r="H51" s="11"/>
      <c r="I51" s="10"/>
    </row>
    <row r="52" spans="1:9" s="9" customFormat="1" ht="12.75">
      <c r="A52" s="14"/>
      <c r="B52" s="11"/>
      <c r="C52" s="11"/>
      <c r="D52" s="11"/>
      <c r="E52" s="11"/>
      <c r="F52" s="11"/>
      <c r="G52" s="3"/>
      <c r="H52" s="11"/>
      <c r="I52" s="10"/>
    </row>
    <row r="53" spans="1:9" s="9" customFormat="1" ht="12.75">
      <c r="A53" s="14" t="s">
        <v>4</v>
      </c>
      <c r="B53" s="14"/>
      <c r="C53" s="11"/>
      <c r="D53" s="11"/>
      <c r="E53" s="11"/>
      <c r="F53" s="11"/>
      <c r="G53" s="3"/>
      <c r="H53" s="11"/>
      <c r="I53" s="10"/>
    </row>
    <row r="54" spans="1:9" s="9" customFormat="1" ht="12.75">
      <c r="A54" s="11" t="s">
        <v>11</v>
      </c>
      <c r="B54" s="11"/>
      <c r="C54" s="11">
        <f>9761+4618</f>
        <v>14379</v>
      </c>
      <c r="D54" s="11"/>
      <c r="E54" s="11">
        <f>10601+2364</f>
        <v>12965</v>
      </c>
      <c r="F54" s="11"/>
      <c r="G54" s="3"/>
      <c r="H54" s="11"/>
      <c r="I54" s="10"/>
    </row>
    <row r="55" spans="1:9" s="9" customFormat="1" ht="12.75">
      <c r="A55" s="11" t="s">
        <v>14</v>
      </c>
      <c r="B55" s="11"/>
      <c r="C55" s="11">
        <f>4524+795+1555+9717</f>
        <v>16591</v>
      </c>
      <c r="D55" s="11"/>
      <c r="E55" s="11">
        <f>1725+10325+953</f>
        <v>13003</v>
      </c>
      <c r="F55" s="11"/>
      <c r="G55" s="3"/>
      <c r="H55" s="11"/>
      <c r="I55" s="10"/>
    </row>
    <row r="56" spans="1:9" s="9" customFormat="1" ht="12.75">
      <c r="A56" s="11" t="s">
        <v>51</v>
      </c>
      <c r="B56" s="11"/>
      <c r="C56" s="11">
        <v>489</v>
      </c>
      <c r="D56" s="11"/>
      <c r="E56" s="11">
        <v>96</v>
      </c>
      <c r="F56" s="11"/>
      <c r="G56" s="3"/>
      <c r="H56" s="11"/>
      <c r="I56" s="10"/>
    </row>
    <row r="57" spans="1:9" s="9" customFormat="1" ht="12.75">
      <c r="A57" s="14" t="s">
        <v>86</v>
      </c>
      <c r="B57" s="11"/>
      <c r="C57" s="50">
        <f>SUM(C54:C56)</f>
        <v>31459</v>
      </c>
      <c r="D57" s="11"/>
      <c r="E57" s="50">
        <f>SUM(E54:E56)</f>
        <v>26064</v>
      </c>
      <c r="F57" s="11"/>
      <c r="G57" s="3"/>
      <c r="H57" s="11"/>
      <c r="I57" s="10"/>
    </row>
    <row r="58" spans="3:9" s="9" customFormat="1" ht="12.75">
      <c r="C58" s="11"/>
      <c r="D58" s="11"/>
      <c r="E58" s="11"/>
      <c r="G58" s="10"/>
      <c r="I58" s="10"/>
    </row>
    <row r="59" spans="1:9" s="9" customFormat="1" ht="12.75">
      <c r="A59" s="13" t="s">
        <v>87</v>
      </c>
      <c r="B59" s="13"/>
      <c r="C59" s="43">
        <f>C50+C57</f>
        <v>53258</v>
      </c>
      <c r="E59" s="43">
        <f>E50+E57</f>
        <v>47558</v>
      </c>
      <c r="G59" s="10"/>
      <c r="I59" s="10"/>
    </row>
    <row r="60" spans="3:9" s="9" customFormat="1" ht="12.75">
      <c r="C60" s="11"/>
      <c r="D60" s="11"/>
      <c r="E60" s="11"/>
      <c r="G60" s="10"/>
      <c r="I60" s="10"/>
    </row>
    <row r="61" spans="1:9" s="9" customFormat="1" ht="13.5" thickBot="1">
      <c r="A61" s="13" t="s">
        <v>88</v>
      </c>
      <c r="C61" s="51">
        <f>C59+C44</f>
        <v>125253</v>
      </c>
      <c r="D61" s="11"/>
      <c r="E61" s="51">
        <f>E59+E44</f>
        <v>116987</v>
      </c>
      <c r="G61" s="10"/>
      <c r="I61" s="10"/>
    </row>
    <row r="62" spans="3:9" s="9" customFormat="1" ht="13.5" thickTop="1">
      <c r="C62" s="11"/>
      <c r="E62" s="11"/>
      <c r="G62" s="10"/>
      <c r="I62" s="10"/>
    </row>
    <row r="63" spans="1:9" ht="12.75">
      <c r="A63" s="16"/>
      <c r="B63" s="16"/>
      <c r="C63" s="62">
        <f>+C31-C61</f>
        <v>0</v>
      </c>
      <c r="D63" s="21"/>
      <c r="E63" s="62">
        <f>+E31-E61</f>
        <v>0</v>
      </c>
      <c r="F63" s="21"/>
      <c r="G63" s="25"/>
      <c r="H63" s="21"/>
      <c r="I63" s="27"/>
    </row>
    <row r="64" spans="1:9" ht="12.75">
      <c r="A64" s="24" t="s">
        <v>103</v>
      </c>
      <c r="B64" s="16"/>
      <c r="C64" s="26"/>
      <c r="D64" s="21"/>
      <c r="E64" s="26"/>
      <c r="F64" s="21"/>
      <c r="G64" s="25"/>
      <c r="H64" s="21"/>
      <c r="I64" s="27"/>
    </row>
    <row r="65" spans="1:9" ht="13.5" thickBot="1">
      <c r="A65" s="24" t="s">
        <v>104</v>
      </c>
      <c r="B65" s="24"/>
      <c r="C65" s="12">
        <f>C40/98000</f>
        <v>0.7143265306122449</v>
      </c>
      <c r="D65" s="21"/>
      <c r="E65" s="12">
        <f>E40/98000</f>
        <v>0.6966326530612245</v>
      </c>
      <c r="F65" s="21"/>
      <c r="G65" s="25"/>
      <c r="H65" s="21"/>
      <c r="I65" s="27"/>
    </row>
    <row r="66" spans="1:9" ht="13.5" thickTop="1">
      <c r="A66" s="16"/>
      <c r="B66" s="16"/>
      <c r="C66" s="26"/>
      <c r="D66" s="21"/>
      <c r="E66" s="26"/>
      <c r="F66" s="21"/>
      <c r="G66" s="25"/>
      <c r="H66" s="21"/>
      <c r="I66" s="27"/>
    </row>
    <row r="67" spans="2:10" ht="12.75">
      <c r="B67" s="9"/>
      <c r="C67" s="17"/>
      <c r="E67" s="17"/>
      <c r="G67" s="18"/>
      <c r="I67" s="19"/>
      <c r="J67" s="20"/>
    </row>
    <row r="68" spans="1:10" ht="12.75">
      <c r="A68" s="9" t="s">
        <v>19</v>
      </c>
      <c r="B68" s="9"/>
      <c r="C68" s="17"/>
      <c r="G68" s="18"/>
      <c r="I68" s="19"/>
      <c r="J68" s="20"/>
    </row>
    <row r="69" spans="1:10" ht="12.75">
      <c r="A69" s="9"/>
      <c r="B69" s="9"/>
      <c r="C69" s="17"/>
      <c r="G69" s="18"/>
      <c r="I69" s="19"/>
      <c r="J69" s="20"/>
    </row>
    <row r="70" ht="15">
      <c r="A70" s="40" t="s">
        <v>105</v>
      </c>
    </row>
    <row r="71" ht="15">
      <c r="A71" s="40" t="s">
        <v>115</v>
      </c>
    </row>
  </sheetData>
  <sheetProtection/>
  <printOptions/>
  <pageMargins left="0.76" right="0.4" top="0.5" bottom="0.5" header="0.5" footer="0.5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110" zoomScaleNormal="110" zoomScalePageLayoutView="0" workbookViewId="0" topLeftCell="A27">
      <selection activeCell="M17" sqref="M17"/>
    </sheetView>
  </sheetViews>
  <sheetFormatPr defaultColWidth="9.140625" defaultRowHeight="12.75"/>
  <cols>
    <col min="1" max="1" width="35.00390625" style="4" customWidth="1"/>
    <col min="2" max="2" width="8.421875" style="9" customWidth="1"/>
    <col min="3" max="3" width="13.00390625" style="9" customWidth="1"/>
    <col min="4" max="4" width="2.140625" style="9" customWidth="1"/>
    <col min="5" max="5" width="13.28125" style="9" customWidth="1"/>
    <col min="6" max="6" width="2.00390625" style="9" customWidth="1"/>
    <col min="7" max="7" width="12.8515625" style="9" customWidth="1"/>
    <col min="8" max="8" width="1.8515625" style="9" customWidth="1"/>
    <col min="9" max="9" width="13.28125" style="9" customWidth="1"/>
    <col min="10" max="10" width="1.8515625" style="9" customWidth="1"/>
    <col min="11" max="11" width="15.00390625" style="9" customWidth="1"/>
    <col min="12" max="12" width="6.140625" style="4" customWidth="1"/>
    <col min="13" max="13" width="11.00390625" style="4" customWidth="1"/>
    <col min="14" max="14" width="2.140625" style="4" customWidth="1"/>
    <col min="15" max="15" width="11.421875" style="4" bestFit="1" customWidth="1"/>
    <col min="16" max="16384" width="9.140625" style="4" customWidth="1"/>
  </cols>
  <sheetData>
    <row r="1" ht="12.75">
      <c r="A1" s="6" t="str">
        <f>'IS'!A1</f>
        <v>BSL CORPORATION BERHAD</v>
      </c>
    </row>
    <row r="2" ht="12.75">
      <c r="A2" s="6" t="str">
        <f>'IS'!A2</f>
        <v>(Company No. 651118-K)</v>
      </c>
    </row>
    <row r="4" ht="12.75">
      <c r="A4" s="8" t="s">
        <v>63</v>
      </c>
    </row>
    <row r="5" ht="12.75">
      <c r="A5" s="8" t="s">
        <v>128</v>
      </c>
    </row>
    <row r="6" ht="12.75">
      <c r="A6" s="8"/>
    </row>
    <row r="7" ht="12.75">
      <c r="A7" s="8"/>
    </row>
    <row r="8" spans="1:15" ht="12.75">
      <c r="A8" s="63"/>
      <c r="B8" s="1"/>
      <c r="C8" s="1"/>
      <c r="D8" s="1"/>
      <c r="E8" s="1"/>
      <c r="F8" s="1"/>
      <c r="G8" s="1"/>
      <c r="H8" s="1"/>
      <c r="I8" s="1"/>
      <c r="J8" s="1"/>
      <c r="K8" s="1"/>
      <c r="L8" s="21"/>
      <c r="M8" s="21"/>
      <c r="N8" s="21"/>
      <c r="O8" s="21"/>
    </row>
    <row r="9" spans="1:15" ht="12.75">
      <c r="A9" s="63"/>
      <c r="B9" s="1"/>
      <c r="C9" s="1"/>
      <c r="D9" s="1"/>
      <c r="E9" s="134" t="s">
        <v>22</v>
      </c>
      <c r="F9" s="134"/>
      <c r="G9" s="134"/>
      <c r="H9" s="64"/>
      <c r="I9" s="65" t="s">
        <v>21</v>
      </c>
      <c r="J9" s="1"/>
      <c r="K9" s="1"/>
      <c r="L9" s="21"/>
      <c r="M9" s="21"/>
      <c r="N9" s="21"/>
      <c r="O9" s="21"/>
    </row>
    <row r="10" spans="1:15" ht="12.75">
      <c r="A10" s="21"/>
      <c r="B10" s="1"/>
      <c r="C10" s="1"/>
      <c r="D10" s="1"/>
      <c r="E10" s="1"/>
      <c r="F10" s="1"/>
      <c r="G10" s="1"/>
      <c r="H10" s="1"/>
      <c r="I10" s="1"/>
      <c r="J10" s="65"/>
      <c r="K10" s="55" t="s">
        <v>94</v>
      </c>
      <c r="L10" s="21"/>
      <c r="M10" s="61"/>
      <c r="N10" s="21"/>
      <c r="O10" s="21"/>
    </row>
    <row r="11" spans="1:15" ht="12.75">
      <c r="A11" s="21"/>
      <c r="B11" s="1"/>
      <c r="C11" s="55" t="s">
        <v>20</v>
      </c>
      <c r="D11" s="55"/>
      <c r="E11" s="55" t="s">
        <v>20</v>
      </c>
      <c r="F11" s="55"/>
      <c r="G11" s="55" t="s">
        <v>106</v>
      </c>
      <c r="H11" s="55"/>
      <c r="I11" s="55" t="s">
        <v>10</v>
      </c>
      <c r="J11" s="55"/>
      <c r="K11" s="55" t="s">
        <v>95</v>
      </c>
      <c r="L11" s="21"/>
      <c r="M11" s="61" t="s">
        <v>97</v>
      </c>
      <c r="N11" s="21"/>
      <c r="O11" s="21"/>
    </row>
    <row r="12" spans="1:15" ht="12.75">
      <c r="A12" s="21"/>
      <c r="B12" s="1"/>
      <c r="C12" s="55" t="s">
        <v>16</v>
      </c>
      <c r="D12" s="55"/>
      <c r="E12" s="55" t="s">
        <v>57</v>
      </c>
      <c r="F12" s="55"/>
      <c r="G12" s="55" t="s">
        <v>107</v>
      </c>
      <c r="H12" s="55"/>
      <c r="I12" s="55" t="s">
        <v>12</v>
      </c>
      <c r="J12" s="55"/>
      <c r="K12" s="55" t="s">
        <v>96</v>
      </c>
      <c r="L12" s="21"/>
      <c r="M12" s="61" t="s">
        <v>98</v>
      </c>
      <c r="N12" s="21"/>
      <c r="O12" s="61" t="s">
        <v>9</v>
      </c>
    </row>
    <row r="13" spans="1:15" ht="12.75">
      <c r="A13" s="21"/>
      <c r="B13" s="1"/>
      <c r="C13" s="55" t="s">
        <v>5</v>
      </c>
      <c r="D13" s="55"/>
      <c r="E13" s="55" t="s">
        <v>5</v>
      </c>
      <c r="F13" s="55"/>
      <c r="G13" s="55" t="s">
        <v>5</v>
      </c>
      <c r="H13" s="55"/>
      <c r="I13" s="55" t="s">
        <v>5</v>
      </c>
      <c r="J13" s="55"/>
      <c r="K13" s="55" t="s">
        <v>5</v>
      </c>
      <c r="L13" s="21"/>
      <c r="M13" s="55" t="s">
        <v>5</v>
      </c>
      <c r="N13" s="21"/>
      <c r="O13" s="61" t="s">
        <v>5</v>
      </c>
    </row>
    <row r="14" spans="1:16" ht="12.75">
      <c r="A14" s="21"/>
      <c r="B14" s="1"/>
      <c r="C14" s="55"/>
      <c r="D14" s="55"/>
      <c r="E14" s="55"/>
      <c r="F14" s="55"/>
      <c r="G14" s="55"/>
      <c r="H14" s="55"/>
      <c r="I14" s="55"/>
      <c r="J14" s="55"/>
      <c r="K14" s="55"/>
      <c r="L14" s="21"/>
      <c r="M14" s="21"/>
      <c r="N14" s="21"/>
      <c r="O14" s="21"/>
      <c r="P14" s="21"/>
    </row>
    <row r="15" spans="1:16" ht="12.75">
      <c r="A15" s="63" t="s">
        <v>111</v>
      </c>
      <c r="B15" s="1"/>
      <c r="C15" s="59">
        <v>49000</v>
      </c>
      <c r="D15" s="45"/>
      <c r="E15" s="59">
        <f>1767</f>
        <v>1767</v>
      </c>
      <c r="F15" s="45"/>
      <c r="G15" s="59">
        <v>185</v>
      </c>
      <c r="H15" s="45"/>
      <c r="I15" s="1">
        <f>17318</f>
        <v>17318</v>
      </c>
      <c r="J15" s="2"/>
      <c r="K15" s="1">
        <f>SUM(C15:I15)</f>
        <v>68270</v>
      </c>
      <c r="L15" s="21"/>
      <c r="M15" s="1">
        <f>'BS'!E42</f>
        <v>1159</v>
      </c>
      <c r="N15" s="21"/>
      <c r="O15" s="1">
        <f>K15+M15</f>
        <v>69429</v>
      </c>
      <c r="P15" s="21"/>
    </row>
    <row r="16" spans="1:16" ht="12.75">
      <c r="A16" s="21"/>
      <c r="B16" s="1"/>
      <c r="C16" s="1"/>
      <c r="D16" s="2"/>
      <c r="E16" s="1"/>
      <c r="F16" s="2"/>
      <c r="G16" s="1"/>
      <c r="H16" s="2"/>
      <c r="I16" s="1"/>
      <c r="J16" s="2"/>
      <c r="K16" s="1"/>
      <c r="L16" s="21"/>
      <c r="M16" s="56"/>
      <c r="N16" s="21"/>
      <c r="O16" s="21"/>
      <c r="P16" s="21"/>
    </row>
    <row r="17" spans="1:16" ht="12.75">
      <c r="A17" s="21" t="s">
        <v>112</v>
      </c>
      <c r="B17" s="1"/>
      <c r="C17" s="2">
        <v>0</v>
      </c>
      <c r="D17" s="2"/>
      <c r="E17" s="2">
        <v>0</v>
      </c>
      <c r="F17" s="2"/>
      <c r="G17" s="2">
        <v>0</v>
      </c>
      <c r="H17" s="2"/>
      <c r="I17" s="2">
        <f>'IS'!I34</f>
        <v>3275</v>
      </c>
      <c r="J17" s="2"/>
      <c r="K17" s="1">
        <f>SUM(C17:I17)</f>
        <v>3275</v>
      </c>
      <c r="L17" s="21"/>
      <c r="M17" s="1">
        <f>'IS'!I35</f>
        <v>428</v>
      </c>
      <c r="N17" s="21"/>
      <c r="O17" s="1">
        <f>K17+M17</f>
        <v>3703</v>
      </c>
      <c r="P17" s="21"/>
    </row>
    <row r="18" spans="1:16" ht="12.75">
      <c r="A18" s="21" t="s">
        <v>131</v>
      </c>
      <c r="B18" s="1"/>
      <c r="C18" s="2">
        <v>0</v>
      </c>
      <c r="D18" s="2"/>
      <c r="E18" s="2">
        <v>0</v>
      </c>
      <c r="F18" s="2"/>
      <c r="G18" s="2">
        <v>0</v>
      </c>
      <c r="H18" s="2"/>
      <c r="I18" s="2">
        <f>-1343-198</f>
        <v>-1541</v>
      </c>
      <c r="J18" s="2"/>
      <c r="K18" s="1">
        <f>SUM(C18:I18)</f>
        <v>-1541</v>
      </c>
      <c r="L18" s="21"/>
      <c r="M18" s="1">
        <v>0</v>
      </c>
      <c r="N18" s="21"/>
      <c r="O18" s="1">
        <f>K18+M18</f>
        <v>-1541</v>
      </c>
      <c r="P18" s="21"/>
    </row>
    <row r="19" spans="1:16" ht="12.75">
      <c r="A19" s="21" t="s">
        <v>117</v>
      </c>
      <c r="B19" s="1"/>
      <c r="C19" s="2">
        <v>0</v>
      </c>
      <c r="D19" s="2"/>
      <c r="E19" s="2">
        <v>0</v>
      </c>
      <c r="F19" s="2"/>
      <c r="G19" s="2">
        <v>0</v>
      </c>
      <c r="H19" s="2"/>
      <c r="I19" s="2">
        <v>0</v>
      </c>
      <c r="J19" s="2"/>
      <c r="K19" s="1">
        <v>0</v>
      </c>
      <c r="L19" s="21"/>
      <c r="M19" s="1">
        <v>404</v>
      </c>
      <c r="N19" s="21"/>
      <c r="O19" s="1">
        <f>K19+M19</f>
        <v>404</v>
      </c>
      <c r="P19" s="21"/>
    </row>
    <row r="20" spans="1:16" ht="12.75">
      <c r="A20" s="21"/>
      <c r="B20" s="1"/>
      <c r="C20" s="1"/>
      <c r="D20" s="2"/>
      <c r="E20" s="1"/>
      <c r="F20" s="2"/>
      <c r="G20" s="1"/>
      <c r="H20" s="2"/>
      <c r="I20" s="1"/>
      <c r="J20" s="2"/>
      <c r="K20" s="1"/>
      <c r="L20" s="21"/>
      <c r="M20" s="56"/>
      <c r="N20" s="21"/>
      <c r="O20" s="21"/>
      <c r="P20" s="21"/>
    </row>
    <row r="21" spans="1:16" ht="13.5" thickBot="1">
      <c r="A21" s="63" t="s">
        <v>129</v>
      </c>
      <c r="B21" s="1"/>
      <c r="C21" s="60">
        <f>SUM(C15:C20)</f>
        <v>49000</v>
      </c>
      <c r="D21" s="2"/>
      <c r="E21" s="60">
        <f>SUM(E15:E20)</f>
        <v>1767</v>
      </c>
      <c r="F21" s="2"/>
      <c r="G21" s="60">
        <f>SUM(G15:G20)</f>
        <v>185</v>
      </c>
      <c r="H21" s="2"/>
      <c r="I21" s="60">
        <f>SUM(I15:I20)</f>
        <v>19052</v>
      </c>
      <c r="J21" s="2"/>
      <c r="K21" s="60">
        <f>SUM(K15:K20)</f>
        <v>70004</v>
      </c>
      <c r="L21" s="21"/>
      <c r="M21" s="60">
        <f>SUM(M15:M20)</f>
        <v>1991</v>
      </c>
      <c r="N21" s="21"/>
      <c r="O21" s="60">
        <f>SUM(O15:O20)</f>
        <v>71995</v>
      </c>
      <c r="P21" s="21"/>
    </row>
    <row r="22" spans="1:16" ht="13.5" thickTop="1">
      <c r="A22" s="63"/>
      <c r="B22" s="1"/>
      <c r="C22" s="2"/>
      <c r="D22" s="2"/>
      <c r="E22" s="2"/>
      <c r="F22" s="2"/>
      <c r="G22" s="2"/>
      <c r="H22" s="2"/>
      <c r="I22" s="2"/>
      <c r="J22" s="2"/>
      <c r="K22" s="2"/>
      <c r="L22" s="21"/>
      <c r="M22" s="2"/>
      <c r="N22" s="21"/>
      <c r="O22" s="2"/>
      <c r="P22" s="21"/>
    </row>
    <row r="23" spans="1:16" ht="12.75">
      <c r="A23" s="63"/>
      <c r="B23" s="1"/>
      <c r="C23" s="2"/>
      <c r="D23" s="2"/>
      <c r="E23" s="2"/>
      <c r="F23" s="2"/>
      <c r="G23" s="2"/>
      <c r="H23" s="2"/>
      <c r="I23" s="2"/>
      <c r="J23" s="2"/>
      <c r="K23" s="2">
        <f>+K21-'BS'!C40</f>
        <v>0</v>
      </c>
      <c r="L23" s="21"/>
      <c r="M23" s="2"/>
      <c r="N23" s="21"/>
      <c r="O23" s="2"/>
      <c r="P23" s="21"/>
    </row>
    <row r="24" spans="1:15" ht="12.75">
      <c r="A24" s="63"/>
      <c r="B24" s="1"/>
      <c r="C24" s="1"/>
      <c r="D24" s="2"/>
      <c r="E24" s="1"/>
      <c r="F24" s="2"/>
      <c r="G24" s="1"/>
      <c r="H24" s="2"/>
      <c r="I24" s="55"/>
      <c r="J24" s="52"/>
      <c r="K24" s="1"/>
      <c r="L24" s="21"/>
      <c r="M24" s="56"/>
      <c r="N24" s="21"/>
      <c r="O24" s="62"/>
    </row>
    <row r="25" spans="1:15" ht="12.75">
      <c r="A25" s="63"/>
      <c r="B25" s="1"/>
      <c r="C25" s="1"/>
      <c r="D25" s="2"/>
      <c r="E25" s="134" t="s">
        <v>22</v>
      </c>
      <c r="F25" s="134"/>
      <c r="G25" s="134"/>
      <c r="H25" s="64"/>
      <c r="I25" s="65" t="s">
        <v>21</v>
      </c>
      <c r="J25" s="53"/>
      <c r="K25" s="65"/>
      <c r="L25" s="21"/>
      <c r="M25" s="62"/>
      <c r="N25" s="21"/>
      <c r="O25" s="21"/>
    </row>
    <row r="26" spans="1:15" ht="12.75">
      <c r="A26" s="21"/>
      <c r="B26" s="1"/>
      <c r="C26" s="1"/>
      <c r="D26" s="2"/>
      <c r="E26" s="1"/>
      <c r="F26" s="1"/>
      <c r="G26" s="1"/>
      <c r="H26" s="1"/>
      <c r="I26" s="1"/>
      <c r="J26" s="54"/>
      <c r="K26" s="55" t="s">
        <v>94</v>
      </c>
      <c r="L26" s="21"/>
      <c r="M26" s="61"/>
      <c r="N26" s="21"/>
      <c r="O26" s="21"/>
    </row>
    <row r="27" spans="1:15" ht="12.75">
      <c r="A27" s="21"/>
      <c r="B27" s="1"/>
      <c r="C27" s="55" t="s">
        <v>20</v>
      </c>
      <c r="D27" s="55"/>
      <c r="E27" s="55" t="s">
        <v>20</v>
      </c>
      <c r="F27" s="55"/>
      <c r="G27" s="55" t="s">
        <v>122</v>
      </c>
      <c r="H27" s="55"/>
      <c r="I27" s="55" t="s">
        <v>10</v>
      </c>
      <c r="J27" s="55"/>
      <c r="K27" s="55" t="s">
        <v>95</v>
      </c>
      <c r="L27" s="21"/>
      <c r="M27" s="61" t="s">
        <v>97</v>
      </c>
      <c r="N27" s="21"/>
      <c r="O27" s="21"/>
    </row>
    <row r="28" spans="1:15" ht="12.75">
      <c r="A28" s="21"/>
      <c r="B28" s="1"/>
      <c r="C28" s="55" t="s">
        <v>16</v>
      </c>
      <c r="D28" s="55"/>
      <c r="E28" s="55" t="s">
        <v>57</v>
      </c>
      <c r="F28" s="55"/>
      <c r="G28" s="55" t="s">
        <v>123</v>
      </c>
      <c r="H28" s="55"/>
      <c r="I28" s="55" t="s">
        <v>12</v>
      </c>
      <c r="J28" s="55"/>
      <c r="K28" s="55" t="s">
        <v>96</v>
      </c>
      <c r="L28" s="21"/>
      <c r="M28" s="61" t="s">
        <v>98</v>
      </c>
      <c r="N28" s="21"/>
      <c r="O28" s="61" t="s">
        <v>9</v>
      </c>
    </row>
    <row r="29" spans="1:17" ht="12.75">
      <c r="A29" s="21"/>
      <c r="B29" s="1"/>
      <c r="C29" s="55" t="s">
        <v>5</v>
      </c>
      <c r="D29" s="55"/>
      <c r="E29" s="55" t="s">
        <v>5</v>
      </c>
      <c r="F29" s="55"/>
      <c r="G29" s="55" t="s">
        <v>5</v>
      </c>
      <c r="H29" s="55"/>
      <c r="I29" s="55" t="s">
        <v>5</v>
      </c>
      <c r="J29" s="55"/>
      <c r="K29" s="55" t="s">
        <v>5</v>
      </c>
      <c r="L29" s="21"/>
      <c r="M29" s="55" t="s">
        <v>5</v>
      </c>
      <c r="N29" s="21"/>
      <c r="O29" s="61" t="s">
        <v>5</v>
      </c>
      <c r="Q29" s="22"/>
    </row>
    <row r="30" spans="1:16" ht="12.75">
      <c r="A30" s="21"/>
      <c r="B30" s="1"/>
      <c r="C30" s="55"/>
      <c r="D30" s="55"/>
      <c r="E30" s="55"/>
      <c r="F30" s="55"/>
      <c r="G30" s="55"/>
      <c r="H30" s="55"/>
      <c r="I30" s="55"/>
      <c r="J30" s="55"/>
      <c r="K30" s="55"/>
      <c r="L30" s="61"/>
      <c r="M30" s="56"/>
      <c r="N30" s="21"/>
      <c r="O30" s="21"/>
      <c r="P30" s="21"/>
    </row>
    <row r="31" spans="1:16" ht="12.75">
      <c r="A31" s="63" t="s">
        <v>89</v>
      </c>
      <c r="B31" s="1"/>
      <c r="C31" s="59">
        <v>49000</v>
      </c>
      <c r="D31" s="59"/>
      <c r="E31" s="59">
        <v>1767</v>
      </c>
      <c r="F31" s="59"/>
      <c r="G31" s="59">
        <v>3438</v>
      </c>
      <c r="H31" s="59"/>
      <c r="I31" s="1">
        <v>13260</v>
      </c>
      <c r="J31" s="1"/>
      <c r="K31" s="1">
        <f>SUM(C31:I31)</f>
        <v>67465</v>
      </c>
      <c r="L31" s="21"/>
      <c r="M31" s="1">
        <v>759</v>
      </c>
      <c r="N31" s="21"/>
      <c r="O31" s="62">
        <f>K31+M31</f>
        <v>68224</v>
      </c>
      <c r="P31" s="21"/>
    </row>
    <row r="32" spans="1:16" ht="12.75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21"/>
      <c r="M32" s="56"/>
      <c r="N32" s="21"/>
      <c r="O32" s="21"/>
      <c r="P32" s="21"/>
    </row>
    <row r="33" spans="1:16" ht="12.75">
      <c r="A33" s="21" t="s">
        <v>90</v>
      </c>
      <c r="B33" s="1"/>
      <c r="C33" s="59">
        <v>0</v>
      </c>
      <c r="D33" s="45"/>
      <c r="E33" s="59">
        <v>0</v>
      </c>
      <c r="F33" s="45"/>
      <c r="G33" s="59">
        <v>-3438</v>
      </c>
      <c r="H33" s="45"/>
      <c r="I33" s="1">
        <v>3438</v>
      </c>
      <c r="J33" s="2"/>
      <c r="K33" s="1">
        <f>SUM(C33:I33)</f>
        <v>0</v>
      </c>
      <c r="L33" s="21"/>
      <c r="M33" s="56">
        <v>0</v>
      </c>
      <c r="N33" s="21"/>
      <c r="O33" s="1">
        <f>K33+M33</f>
        <v>0</v>
      </c>
      <c r="P33" s="21"/>
    </row>
    <row r="34" spans="1:16" ht="12.75">
      <c r="A34" s="21"/>
      <c r="B34" s="1"/>
      <c r="C34" s="44"/>
      <c r="D34" s="45"/>
      <c r="E34" s="44"/>
      <c r="F34" s="45"/>
      <c r="G34" s="44"/>
      <c r="H34" s="45"/>
      <c r="I34" s="23"/>
      <c r="J34" s="2"/>
      <c r="K34" s="23"/>
      <c r="L34" s="21"/>
      <c r="M34" s="57"/>
      <c r="N34" s="21"/>
      <c r="O34" s="58"/>
      <c r="P34" s="21"/>
    </row>
    <row r="35" spans="1:16" ht="12.75">
      <c r="A35" s="63" t="s">
        <v>91</v>
      </c>
      <c r="B35" s="1"/>
      <c r="C35" s="59">
        <f>C31+C33</f>
        <v>49000</v>
      </c>
      <c r="D35" s="45"/>
      <c r="E35" s="59">
        <f>E31+E33</f>
        <v>1767</v>
      </c>
      <c r="F35" s="45"/>
      <c r="G35" s="59">
        <f>SUM(G31:G33)</f>
        <v>0</v>
      </c>
      <c r="H35" s="45"/>
      <c r="I35" s="59">
        <f>I31+I33</f>
        <v>16698</v>
      </c>
      <c r="J35" s="2"/>
      <c r="K35" s="59">
        <f>K31+K33</f>
        <v>67465</v>
      </c>
      <c r="L35" s="21"/>
      <c r="M35" s="59">
        <f>M31+M33</f>
        <v>759</v>
      </c>
      <c r="N35" s="21"/>
      <c r="O35" s="1">
        <f>K35+M35</f>
        <v>68224</v>
      </c>
      <c r="P35" s="21"/>
    </row>
    <row r="36" spans="1:16" ht="12.75">
      <c r="A36" s="21"/>
      <c r="B36" s="1"/>
      <c r="C36" s="1"/>
      <c r="D36" s="2"/>
      <c r="E36" s="1"/>
      <c r="F36" s="2"/>
      <c r="G36" s="1"/>
      <c r="H36" s="2"/>
      <c r="I36" s="1"/>
      <c r="J36" s="2"/>
      <c r="K36" s="1"/>
      <c r="L36" s="21"/>
      <c r="M36" s="56"/>
      <c r="N36" s="21"/>
      <c r="O36" s="21"/>
      <c r="P36" s="21"/>
    </row>
    <row r="37" spans="1:16" ht="12.75">
      <c r="A37" s="21" t="s">
        <v>112</v>
      </c>
      <c r="B37" s="1"/>
      <c r="C37" s="2">
        <v>0</v>
      </c>
      <c r="D37" s="2"/>
      <c r="E37" s="2">
        <v>0</v>
      </c>
      <c r="F37" s="2"/>
      <c r="G37" s="2">
        <v>0</v>
      </c>
      <c r="H37" s="2"/>
      <c r="I37" s="2">
        <v>1858</v>
      </c>
      <c r="J37" s="2"/>
      <c r="K37" s="1">
        <f>SUM(C37:I37)</f>
        <v>1858</v>
      </c>
      <c r="L37" s="21"/>
      <c r="M37" s="1">
        <v>234</v>
      </c>
      <c r="N37" s="21"/>
      <c r="O37" s="1">
        <f>K37+M37</f>
        <v>2092</v>
      </c>
      <c r="P37" s="21"/>
    </row>
    <row r="38" spans="1:16" ht="12.75">
      <c r="A38" s="21" t="s">
        <v>131</v>
      </c>
      <c r="B38" s="1"/>
      <c r="C38" s="2">
        <v>0</v>
      </c>
      <c r="D38" s="2"/>
      <c r="E38" s="2">
        <v>0</v>
      </c>
      <c r="F38" s="2"/>
      <c r="G38" s="2">
        <v>0</v>
      </c>
      <c r="H38" s="2"/>
      <c r="I38" s="2">
        <v>-3675</v>
      </c>
      <c r="J38" s="2"/>
      <c r="K38" s="1">
        <f>SUM(C38:I38)</f>
        <v>-3675</v>
      </c>
      <c r="L38" s="21"/>
      <c r="M38" s="1">
        <v>0</v>
      </c>
      <c r="N38" s="21"/>
      <c r="O38" s="1">
        <f>K38+M38</f>
        <v>-3675</v>
      </c>
      <c r="P38" s="21"/>
    </row>
    <row r="39" spans="1:16" ht="12.75">
      <c r="A39" s="21"/>
      <c r="B39" s="1"/>
      <c r="C39" s="1"/>
      <c r="D39" s="2"/>
      <c r="E39" s="1"/>
      <c r="F39" s="2"/>
      <c r="G39" s="1"/>
      <c r="H39" s="2"/>
      <c r="I39" s="1"/>
      <c r="J39" s="2"/>
      <c r="K39" s="1"/>
      <c r="L39" s="21"/>
      <c r="M39" s="56"/>
      <c r="N39" s="21"/>
      <c r="O39" s="21"/>
      <c r="P39" s="21"/>
    </row>
    <row r="40" spans="1:16" ht="13.5" thickBot="1">
      <c r="A40" s="63" t="s">
        <v>130</v>
      </c>
      <c r="B40" s="1"/>
      <c r="C40" s="60">
        <f>SUM(C35:C39)</f>
        <v>49000</v>
      </c>
      <c r="D40" s="2"/>
      <c r="E40" s="60">
        <f>SUM(E35:E39)</f>
        <v>1767</v>
      </c>
      <c r="F40" s="2"/>
      <c r="G40" s="60">
        <f>SUM(G35:G39)</f>
        <v>0</v>
      </c>
      <c r="H40" s="2"/>
      <c r="I40" s="60">
        <f>SUM(I35:I39)</f>
        <v>14881</v>
      </c>
      <c r="J40" s="2"/>
      <c r="K40" s="60">
        <f>SUM(K35:K39)</f>
        <v>65648</v>
      </c>
      <c r="L40" s="21"/>
      <c r="M40" s="60">
        <f>SUM(M35:M39)</f>
        <v>993</v>
      </c>
      <c r="N40" s="21"/>
      <c r="O40" s="60">
        <f>SUM(O35:O39)</f>
        <v>66641</v>
      </c>
      <c r="P40" s="21"/>
    </row>
    <row r="41" spans="1:16" ht="13.5" thickTop="1">
      <c r="A41" s="21"/>
      <c r="B41" s="1"/>
      <c r="C41" s="1"/>
      <c r="D41" s="2"/>
      <c r="E41" s="1"/>
      <c r="F41" s="2"/>
      <c r="G41" s="1"/>
      <c r="H41" s="2"/>
      <c r="I41" s="1"/>
      <c r="J41" s="2"/>
      <c r="K41" s="1"/>
      <c r="L41" s="21"/>
      <c r="M41" s="21"/>
      <c r="N41" s="21"/>
      <c r="O41" s="122"/>
      <c r="P41" s="21"/>
    </row>
    <row r="42" spans="1:16" ht="12.75">
      <c r="A42" s="21"/>
      <c r="B42" s="1"/>
      <c r="C42" s="1"/>
      <c r="D42" s="2"/>
      <c r="E42" s="1"/>
      <c r="F42" s="1"/>
      <c r="G42" s="1"/>
      <c r="H42" s="1"/>
      <c r="I42" s="1"/>
      <c r="J42" s="2"/>
      <c r="K42" s="1"/>
      <c r="L42" s="21"/>
      <c r="M42" s="21"/>
      <c r="N42" s="21"/>
      <c r="O42" s="21"/>
      <c r="P42" s="21"/>
    </row>
    <row r="43" spans="1:15" ht="12.75">
      <c r="A43" s="1" t="s">
        <v>19</v>
      </c>
      <c r="B43" s="1"/>
      <c r="C43" s="1"/>
      <c r="D43" s="1"/>
      <c r="E43" s="1"/>
      <c r="F43" s="1"/>
      <c r="G43" s="1"/>
      <c r="H43" s="1"/>
      <c r="I43" s="1"/>
      <c r="J43" s="2"/>
      <c r="K43" s="1"/>
      <c r="L43" s="21"/>
      <c r="M43" s="21"/>
      <c r="N43" s="21"/>
      <c r="O43" s="21"/>
    </row>
    <row r="44" spans="1:15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21"/>
      <c r="M44" s="21"/>
      <c r="N44" s="21"/>
      <c r="O44" s="21"/>
    </row>
    <row r="45" spans="1:15" ht="15">
      <c r="A45" s="41" t="s">
        <v>71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1"/>
      <c r="M45" s="21"/>
      <c r="N45" s="21"/>
      <c r="O45" s="21"/>
    </row>
    <row r="46" ht="15">
      <c r="A46" s="40" t="s">
        <v>113</v>
      </c>
    </row>
    <row r="51" spans="1:12" ht="12.75">
      <c r="A51" s="22"/>
      <c r="B51" s="11"/>
      <c r="C51" s="11"/>
      <c r="D51" s="11"/>
      <c r="E51" s="11"/>
      <c r="F51" s="11"/>
      <c r="G51" s="3"/>
      <c r="H51" s="11"/>
      <c r="I51" s="11"/>
      <c r="J51" s="11"/>
      <c r="K51" s="11"/>
      <c r="L51" s="22"/>
    </row>
    <row r="52" spans="1:12" ht="12.75">
      <c r="A52" s="22"/>
      <c r="B52" s="11"/>
      <c r="C52" s="3"/>
      <c r="D52" s="11"/>
      <c r="E52" s="3"/>
      <c r="F52" s="11"/>
      <c r="G52" s="3"/>
      <c r="H52" s="11"/>
      <c r="I52" s="3"/>
      <c r="J52" s="11"/>
      <c r="K52" s="11"/>
      <c r="L52" s="22"/>
    </row>
    <row r="53" spans="1:12" ht="12.75">
      <c r="A53" s="22"/>
      <c r="B53" s="11"/>
      <c r="C53" s="3"/>
      <c r="D53" s="11"/>
      <c r="E53" s="3"/>
      <c r="F53" s="11"/>
      <c r="G53" s="3"/>
      <c r="H53" s="11"/>
      <c r="I53" s="3"/>
      <c r="J53" s="11"/>
      <c r="K53" s="3"/>
      <c r="L53" s="22"/>
    </row>
    <row r="54" spans="1:12" ht="12.75">
      <c r="A54" s="22"/>
      <c r="B54" s="11"/>
      <c r="C54" s="3"/>
      <c r="D54" s="11"/>
      <c r="E54" s="3"/>
      <c r="F54" s="11"/>
      <c r="G54" s="3"/>
      <c r="H54" s="11"/>
      <c r="I54" s="3"/>
      <c r="J54" s="11"/>
      <c r="K54" s="3"/>
      <c r="L54" s="22"/>
    </row>
    <row r="55" spans="1:12" ht="12.75">
      <c r="A55" s="22"/>
      <c r="B55" s="11"/>
      <c r="C55" s="3"/>
      <c r="D55" s="11"/>
      <c r="E55" s="3"/>
      <c r="F55" s="11"/>
      <c r="G55" s="3"/>
      <c r="H55" s="11"/>
      <c r="I55" s="3"/>
      <c r="J55" s="11"/>
      <c r="K55" s="3"/>
      <c r="L55" s="22"/>
    </row>
    <row r="56" spans="1:12" ht="12.75">
      <c r="A56" s="22"/>
      <c r="B56" s="11"/>
      <c r="C56" s="114"/>
      <c r="D56" s="11"/>
      <c r="E56" s="114"/>
      <c r="F56" s="11"/>
      <c r="G56" s="114"/>
      <c r="H56" s="11"/>
      <c r="I56" s="11"/>
      <c r="J56" s="11"/>
      <c r="K56" s="11"/>
      <c r="L56" s="22"/>
    </row>
    <row r="57" spans="1:12" ht="12.75">
      <c r="A57" s="2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2"/>
    </row>
    <row r="58" spans="1:12" ht="12.75">
      <c r="A58" s="2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2"/>
    </row>
    <row r="59" spans="1:12" ht="12.75">
      <c r="A59" s="2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22"/>
    </row>
    <row r="60" spans="1:12" ht="12.75">
      <c r="A60" s="2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2"/>
    </row>
    <row r="61" spans="1:12" ht="12.75">
      <c r="A61" s="2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2"/>
    </row>
    <row r="62" spans="1:12" ht="12.75">
      <c r="A62" s="2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2"/>
    </row>
    <row r="63" spans="1:12" ht="12.75">
      <c r="A63" s="2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2"/>
    </row>
    <row r="64" spans="1:12" ht="12.75">
      <c r="A64" s="2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/>
    </row>
    <row r="65" spans="1:12" ht="12.75">
      <c r="A65" s="2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2"/>
    </row>
    <row r="66" spans="1:12" ht="12.75">
      <c r="A66" s="11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2"/>
    </row>
    <row r="67" spans="1:12" ht="12.75">
      <c r="A67" s="2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2"/>
    </row>
  </sheetData>
  <sheetProtection/>
  <mergeCells count="2">
    <mergeCell ref="E9:G9"/>
    <mergeCell ref="E25:G25"/>
  </mergeCells>
  <printOptions horizontalCentered="1"/>
  <pageMargins left="0.12" right="0.19" top="0.5" bottom="0.5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22" sqref="L22"/>
    </sheetView>
  </sheetViews>
  <sheetFormatPr defaultColWidth="9.140625" defaultRowHeight="12.75"/>
  <cols>
    <col min="1" max="2" width="3.00390625" style="4" customWidth="1"/>
    <col min="3" max="3" width="49.28125" style="4" customWidth="1"/>
    <col min="4" max="4" width="26.28125" style="4" customWidth="1"/>
    <col min="5" max="5" width="12.28125" style="1" bestFit="1" customWidth="1"/>
    <col min="6" max="6" width="1.7109375" style="4" customWidth="1"/>
    <col min="7" max="7" width="13.28125" style="9" bestFit="1" customWidth="1"/>
    <col min="8" max="8" width="9.140625" style="4" customWidth="1"/>
    <col min="9" max="9" width="11.57421875" style="2" bestFit="1" customWidth="1"/>
    <col min="10" max="16384" width="9.140625" style="4" customWidth="1"/>
  </cols>
  <sheetData>
    <row r="1" ht="12.75">
      <c r="A1" s="6" t="str">
        <f>'IS'!A1</f>
        <v>BSL CORPORATION BERHAD</v>
      </c>
    </row>
    <row r="2" ht="12.75">
      <c r="A2" s="107" t="str">
        <f>'IS'!A2</f>
        <v>(Company No. 651118-K)</v>
      </c>
    </row>
    <row r="4" ht="12.75">
      <c r="A4" s="8" t="s">
        <v>72</v>
      </c>
    </row>
    <row r="5" ht="12.75">
      <c r="A5" s="8" t="s">
        <v>128</v>
      </c>
    </row>
    <row r="6" spans="1:9" ht="12.75">
      <c r="A6" s="8"/>
      <c r="E6" s="47"/>
      <c r="F6" s="8"/>
      <c r="G6" s="47"/>
      <c r="I6" s="116"/>
    </row>
    <row r="7" spans="1:9" ht="12.75">
      <c r="A7" s="8"/>
      <c r="B7" s="8"/>
      <c r="C7" s="8"/>
      <c r="D7" s="8"/>
      <c r="E7" s="30">
        <v>39599</v>
      </c>
      <c r="G7" s="30">
        <v>39233</v>
      </c>
      <c r="I7" s="30"/>
    </row>
    <row r="8" spans="1:9" ht="12.75">
      <c r="A8" s="8"/>
      <c r="E8" s="32" t="s">
        <v>5</v>
      </c>
      <c r="F8" s="32"/>
      <c r="G8" s="49" t="s">
        <v>5</v>
      </c>
      <c r="I8" s="117"/>
    </row>
    <row r="9" spans="1:9" ht="12.75">
      <c r="A9" s="8"/>
      <c r="E9" s="21"/>
      <c r="I9" s="76"/>
    </row>
    <row r="10" spans="1:9" ht="12.75">
      <c r="A10" s="33" t="s">
        <v>33</v>
      </c>
      <c r="B10" s="34"/>
      <c r="C10" s="34"/>
      <c r="D10" s="34"/>
      <c r="E10" s="39"/>
      <c r="F10" s="29"/>
      <c r="I10" s="39"/>
    </row>
    <row r="11" spans="1:10" ht="12.75">
      <c r="A11" s="34"/>
      <c r="B11" s="34" t="s">
        <v>8</v>
      </c>
      <c r="C11" s="34"/>
      <c r="D11" s="34"/>
      <c r="E11" s="46">
        <f>6052-315</f>
        <v>5737</v>
      </c>
      <c r="F11" s="29"/>
      <c r="G11" s="15">
        <v>2995</v>
      </c>
      <c r="I11" s="39"/>
      <c r="J11" s="17"/>
    </row>
    <row r="12" spans="1:9" ht="12.75">
      <c r="A12" s="35"/>
      <c r="B12" s="34" t="s">
        <v>34</v>
      </c>
      <c r="C12" s="34"/>
      <c r="D12" s="34"/>
      <c r="E12" s="39"/>
      <c r="F12" s="29"/>
      <c r="I12" s="39"/>
    </row>
    <row r="13" spans="1:7" ht="12.75">
      <c r="A13" s="34"/>
      <c r="B13" s="36"/>
      <c r="C13" s="34" t="s">
        <v>41</v>
      </c>
      <c r="D13" s="34"/>
      <c r="E13" s="1">
        <v>2240</v>
      </c>
      <c r="F13" s="29"/>
      <c r="G13" s="15">
        <v>3738</v>
      </c>
    </row>
    <row r="14" spans="1:7" ht="12.75">
      <c r="A14" s="34"/>
      <c r="B14" s="36"/>
      <c r="C14" s="34" t="s">
        <v>42</v>
      </c>
      <c r="D14" s="34"/>
      <c r="E14" s="23">
        <f>1655+421+315</f>
        <v>2391</v>
      </c>
      <c r="F14" s="29"/>
      <c r="G14" s="48">
        <v>1319</v>
      </c>
    </row>
    <row r="15" spans="1:7" ht="12.75">
      <c r="A15" s="34"/>
      <c r="B15" s="36"/>
      <c r="C15" s="34"/>
      <c r="D15" s="34"/>
      <c r="E15" s="2"/>
      <c r="F15" s="29"/>
      <c r="G15" s="11"/>
    </row>
    <row r="16" spans="1:7" ht="12.75">
      <c r="A16" s="34"/>
      <c r="B16" s="37" t="s">
        <v>35</v>
      </c>
      <c r="C16" s="34"/>
      <c r="D16" s="34"/>
      <c r="E16" s="1">
        <f>SUM(E11:E15)</f>
        <v>10368</v>
      </c>
      <c r="F16" s="29"/>
      <c r="G16" s="1">
        <f>SUM(G11:G15)</f>
        <v>8052</v>
      </c>
    </row>
    <row r="17" spans="1:6" ht="12.75">
      <c r="A17" s="34"/>
      <c r="B17" s="37"/>
      <c r="C17" s="34"/>
      <c r="D17" s="34"/>
      <c r="F17" s="29"/>
    </row>
    <row r="18" spans="1:6" ht="12.75">
      <c r="A18" s="34"/>
      <c r="B18" s="37" t="s">
        <v>36</v>
      </c>
      <c r="C18" s="34"/>
      <c r="D18" s="34"/>
      <c r="F18" s="29"/>
    </row>
    <row r="19" spans="1:7" ht="12.75">
      <c r="A19" s="34"/>
      <c r="B19" s="36"/>
      <c r="C19" s="34" t="s">
        <v>2</v>
      </c>
      <c r="D19" s="34"/>
      <c r="E19" s="1">
        <v>-1443</v>
      </c>
      <c r="F19" s="29"/>
      <c r="G19" s="15">
        <v>-1854</v>
      </c>
    </row>
    <row r="20" spans="1:7" ht="12.75">
      <c r="A20" s="34"/>
      <c r="B20" s="36"/>
      <c r="C20" s="34" t="s">
        <v>13</v>
      </c>
      <c r="D20" s="34"/>
      <c r="E20" s="1">
        <f>-1072-2021</f>
        <v>-3093</v>
      </c>
      <c r="F20" s="29"/>
      <c r="G20" s="15">
        <v>-487</v>
      </c>
    </row>
    <row r="21" spans="1:9" ht="12.75">
      <c r="A21" s="34"/>
      <c r="B21" s="36"/>
      <c r="C21" s="34" t="s">
        <v>11</v>
      </c>
      <c r="D21" s="34"/>
      <c r="E21" s="23">
        <f>-840+2254</f>
        <v>1414</v>
      </c>
      <c r="F21" s="29"/>
      <c r="G21" s="48">
        <v>-2226</v>
      </c>
      <c r="I21" s="124"/>
    </row>
    <row r="22" spans="1:7" ht="12.75">
      <c r="A22" s="34"/>
      <c r="B22" s="36"/>
      <c r="C22" s="34"/>
      <c r="D22" s="34"/>
      <c r="E22" s="2"/>
      <c r="F22" s="29"/>
      <c r="G22" s="11"/>
    </row>
    <row r="23" spans="1:7" ht="12.75">
      <c r="A23" s="34"/>
      <c r="B23" s="36" t="s">
        <v>118</v>
      </c>
      <c r="C23" s="34"/>
      <c r="D23" s="34"/>
      <c r="E23" s="1">
        <f>SUM(E16:E22)</f>
        <v>7246</v>
      </c>
      <c r="F23" s="29"/>
      <c r="G23" s="1">
        <f>SUM(G16:G22)</f>
        <v>3485</v>
      </c>
    </row>
    <row r="24" spans="1:7" ht="12.75">
      <c r="A24" s="34"/>
      <c r="B24" s="36"/>
      <c r="C24" s="34"/>
      <c r="D24" s="34"/>
      <c r="F24" s="29"/>
      <c r="G24" s="1"/>
    </row>
    <row r="25" spans="1:9" ht="12.75">
      <c r="A25" s="34"/>
      <c r="B25" s="36"/>
      <c r="C25" s="34" t="s">
        <v>124</v>
      </c>
      <c r="D25" s="34"/>
      <c r="E25" s="23">
        <v>852</v>
      </c>
      <c r="F25" s="29"/>
      <c r="G25" s="48">
        <v>-2358</v>
      </c>
      <c r="I25" s="124"/>
    </row>
    <row r="26" spans="1:7" ht="12.75">
      <c r="A26" s="34"/>
      <c r="B26" s="34"/>
      <c r="C26" s="34"/>
      <c r="D26" s="34"/>
      <c r="E26" s="2"/>
      <c r="F26" s="29"/>
      <c r="G26" s="11"/>
    </row>
    <row r="27" spans="1:7" ht="12.75">
      <c r="A27" s="34"/>
      <c r="B27" s="38" t="s">
        <v>109</v>
      </c>
      <c r="C27" s="34"/>
      <c r="D27" s="34"/>
      <c r="E27" s="23">
        <f>SUM(E23:E26)</f>
        <v>8098</v>
      </c>
      <c r="F27" s="29"/>
      <c r="G27" s="23">
        <f>SUM(G23:G26)</f>
        <v>1127</v>
      </c>
    </row>
    <row r="28" spans="1:6" ht="12.75">
      <c r="A28" s="34"/>
      <c r="B28" s="34"/>
      <c r="C28" s="34"/>
      <c r="D28" s="34"/>
      <c r="F28" s="29"/>
    </row>
    <row r="29" spans="1:9" ht="12.75">
      <c r="A29" s="38" t="s">
        <v>37</v>
      </c>
      <c r="B29" s="35"/>
      <c r="C29" s="34"/>
      <c r="D29" s="34"/>
      <c r="F29" s="29"/>
      <c r="I29" s="124"/>
    </row>
    <row r="30" spans="1:8" ht="12.75">
      <c r="A30" s="68"/>
      <c r="B30" s="69"/>
      <c r="C30" s="68"/>
      <c r="D30" s="68"/>
      <c r="F30" s="70"/>
      <c r="G30" s="1"/>
      <c r="H30" s="21"/>
    </row>
    <row r="31" spans="1:8" ht="12.75">
      <c r="A31" s="68"/>
      <c r="B31" s="69"/>
      <c r="C31" s="68" t="s">
        <v>60</v>
      </c>
      <c r="D31" s="68"/>
      <c r="E31" s="1">
        <v>38</v>
      </c>
      <c r="F31" s="70"/>
      <c r="G31" s="59">
        <v>271</v>
      </c>
      <c r="H31" s="21"/>
    </row>
    <row r="32" spans="1:8" ht="12.75">
      <c r="A32" s="68"/>
      <c r="B32" s="71"/>
      <c r="C32" s="68" t="s">
        <v>43</v>
      </c>
      <c r="D32" s="68"/>
      <c r="E32" s="1">
        <v>369</v>
      </c>
      <c r="F32" s="70"/>
      <c r="G32" s="59">
        <v>32</v>
      </c>
      <c r="H32" s="21"/>
    </row>
    <row r="33" spans="1:8" ht="12.75">
      <c r="A33" s="68"/>
      <c r="B33" s="71"/>
      <c r="C33" s="68" t="s">
        <v>92</v>
      </c>
      <c r="D33" s="68"/>
      <c r="E33" s="1">
        <v>0</v>
      </c>
      <c r="F33" s="70"/>
      <c r="G33" s="59">
        <v>-1500</v>
      </c>
      <c r="H33" s="21"/>
    </row>
    <row r="34" spans="1:8" ht="12.75">
      <c r="A34" s="68"/>
      <c r="B34" s="71"/>
      <c r="C34" s="68" t="s">
        <v>44</v>
      </c>
      <c r="D34" s="68"/>
      <c r="E34" s="23">
        <v>-3207</v>
      </c>
      <c r="F34" s="70"/>
      <c r="G34" s="44">
        <v>-2314</v>
      </c>
      <c r="H34" s="21"/>
    </row>
    <row r="35" spans="1:8" ht="12.75">
      <c r="A35" s="68"/>
      <c r="B35" s="68"/>
      <c r="C35" s="68"/>
      <c r="D35" s="68"/>
      <c r="E35" s="2"/>
      <c r="F35" s="70"/>
      <c r="G35" s="2"/>
      <c r="H35" s="21"/>
    </row>
    <row r="36" spans="1:8" ht="12.75">
      <c r="A36" s="68"/>
      <c r="B36" s="72" t="s">
        <v>38</v>
      </c>
      <c r="C36" s="68"/>
      <c r="D36" s="68"/>
      <c r="E36" s="23">
        <f>SUM(E31:E35)</f>
        <v>-2800</v>
      </c>
      <c r="F36" s="70"/>
      <c r="G36" s="23">
        <f>SUM(G31:G35)</f>
        <v>-3511</v>
      </c>
      <c r="H36" s="21"/>
    </row>
    <row r="37" spans="1:8" ht="12.75">
      <c r="A37" s="68"/>
      <c r="B37" s="68"/>
      <c r="C37" s="68"/>
      <c r="D37" s="68"/>
      <c r="F37" s="70"/>
      <c r="G37" s="1"/>
      <c r="H37" s="21"/>
    </row>
    <row r="38" spans="1:8" ht="12.75">
      <c r="A38" s="72" t="s">
        <v>39</v>
      </c>
      <c r="B38" s="73"/>
      <c r="C38" s="68"/>
      <c r="D38" s="68"/>
      <c r="F38" s="70"/>
      <c r="G38" s="1"/>
      <c r="H38" s="21"/>
    </row>
    <row r="39" spans="1:8" ht="12.75">
      <c r="A39" s="68"/>
      <c r="B39" s="73"/>
      <c r="C39" s="68"/>
      <c r="D39" s="68"/>
      <c r="F39" s="70"/>
      <c r="G39" s="1"/>
      <c r="H39" s="21"/>
    </row>
    <row r="40" spans="1:8" ht="12.75">
      <c r="A40" s="68"/>
      <c r="B40" s="69" t="s">
        <v>125</v>
      </c>
      <c r="C40" s="68"/>
      <c r="D40" s="68"/>
      <c r="E40" s="1">
        <v>-3002</v>
      </c>
      <c r="F40" s="70"/>
      <c r="G40" s="59">
        <v>278</v>
      </c>
      <c r="H40" s="21"/>
    </row>
    <row r="41" spans="1:8" ht="12.75">
      <c r="A41" s="68"/>
      <c r="B41" s="69" t="s">
        <v>132</v>
      </c>
      <c r="C41" s="68"/>
      <c r="D41" s="68"/>
      <c r="E41" s="1">
        <v>-980</v>
      </c>
      <c r="F41" s="70"/>
      <c r="G41" s="59">
        <v>-3675</v>
      </c>
      <c r="H41" s="21"/>
    </row>
    <row r="42" spans="1:8" ht="12.75">
      <c r="A42" s="72"/>
      <c r="B42" s="68" t="s">
        <v>93</v>
      </c>
      <c r="C42" s="21"/>
      <c r="D42" s="21"/>
      <c r="E42" s="1">
        <v>0</v>
      </c>
      <c r="F42" s="70"/>
      <c r="G42" s="59">
        <v>15000</v>
      </c>
      <c r="H42" s="21"/>
    </row>
    <row r="43" spans="1:8" ht="12.75">
      <c r="A43" s="68"/>
      <c r="B43" s="68" t="s">
        <v>40</v>
      </c>
      <c r="C43" s="68"/>
      <c r="D43" s="68"/>
      <c r="E43" s="23">
        <v>-1598</v>
      </c>
      <c r="F43" s="74"/>
      <c r="G43" s="44">
        <v>-1578</v>
      </c>
      <c r="H43" s="21"/>
    </row>
    <row r="44" spans="1:8" ht="12.75" hidden="1">
      <c r="A44" s="68"/>
      <c r="B44" s="68" t="s">
        <v>58</v>
      </c>
      <c r="C44" s="68"/>
      <c r="D44" s="68"/>
      <c r="E44" s="23">
        <v>0</v>
      </c>
      <c r="F44" s="70"/>
      <c r="G44" s="44">
        <v>0</v>
      </c>
      <c r="H44" s="21"/>
    </row>
    <row r="45" spans="1:8" ht="12.75">
      <c r="A45" s="68"/>
      <c r="B45" s="68"/>
      <c r="C45" s="68"/>
      <c r="D45" s="68"/>
      <c r="E45" s="2"/>
      <c r="F45" s="70"/>
      <c r="G45" s="2"/>
      <c r="H45" s="21"/>
    </row>
    <row r="46" spans="1:8" ht="12.75">
      <c r="A46" s="68"/>
      <c r="B46" s="72" t="s">
        <v>119</v>
      </c>
      <c r="C46" s="68"/>
      <c r="D46" s="68"/>
      <c r="E46" s="23">
        <f>SUM(E40:E45)</f>
        <v>-5580</v>
      </c>
      <c r="F46" s="70"/>
      <c r="G46" s="23">
        <f>SUM(G40:G45)</f>
        <v>10025</v>
      </c>
      <c r="H46" s="21"/>
    </row>
    <row r="47" spans="1:8" ht="12.75">
      <c r="A47" s="68"/>
      <c r="B47" s="68"/>
      <c r="C47" s="68"/>
      <c r="D47" s="68"/>
      <c r="F47" s="70"/>
      <c r="G47" s="1"/>
      <c r="H47" s="21"/>
    </row>
    <row r="48" spans="1:8" ht="12.75">
      <c r="A48" s="68" t="s">
        <v>116</v>
      </c>
      <c r="B48" s="68"/>
      <c r="C48" s="68"/>
      <c r="D48" s="68"/>
      <c r="E48" s="1">
        <f>E27+E36+E46</f>
        <v>-282</v>
      </c>
      <c r="F48" s="70"/>
      <c r="G48" s="1">
        <f>G27+G36+G46</f>
        <v>7641</v>
      </c>
      <c r="H48" s="21"/>
    </row>
    <row r="49" spans="1:9" ht="12.75">
      <c r="A49" s="68"/>
      <c r="B49" s="73"/>
      <c r="C49" s="68"/>
      <c r="D49" s="68"/>
      <c r="F49" s="70"/>
      <c r="G49" s="1"/>
      <c r="H49" s="21"/>
      <c r="I49" s="45"/>
    </row>
    <row r="50" spans="1:8" ht="12.75">
      <c r="A50" s="68" t="s">
        <v>64</v>
      </c>
      <c r="B50" s="68"/>
      <c r="C50" s="68"/>
      <c r="D50" s="68"/>
      <c r="E50" s="44">
        <v>9291</v>
      </c>
      <c r="F50" s="70"/>
      <c r="G50" s="44">
        <v>8679</v>
      </c>
      <c r="H50" s="21"/>
    </row>
    <row r="51" spans="1:8" ht="12.75">
      <c r="A51" s="68"/>
      <c r="B51" s="68"/>
      <c r="C51" s="68"/>
      <c r="D51" s="68"/>
      <c r="E51" s="2"/>
      <c r="F51" s="70"/>
      <c r="G51" s="2"/>
      <c r="H51" s="21"/>
    </row>
    <row r="52" spans="1:8" ht="13.5" thickBot="1">
      <c r="A52" s="68" t="s">
        <v>65</v>
      </c>
      <c r="B52" s="68"/>
      <c r="C52" s="68"/>
      <c r="D52" s="68"/>
      <c r="E52" s="31">
        <f>SUM(E48:E51)</f>
        <v>9009</v>
      </c>
      <c r="F52" s="70"/>
      <c r="G52" s="31">
        <f>SUM(G48:G51)</f>
        <v>16320</v>
      </c>
      <c r="H52" s="21"/>
    </row>
    <row r="53" spans="1:8" ht="13.5" thickTop="1">
      <c r="A53" s="68"/>
      <c r="B53" s="68"/>
      <c r="C53" s="68"/>
      <c r="D53" s="68"/>
      <c r="F53" s="70"/>
      <c r="G53" s="1"/>
      <c r="H53" s="21"/>
    </row>
    <row r="54" spans="1:8" ht="12.75">
      <c r="A54" s="68"/>
      <c r="B54" s="68"/>
      <c r="C54" s="68"/>
      <c r="D54" s="68"/>
      <c r="F54" s="70"/>
      <c r="G54" s="1"/>
      <c r="H54" s="21"/>
    </row>
    <row r="55" spans="1:8" ht="12.75">
      <c r="A55" s="72" t="s">
        <v>66</v>
      </c>
      <c r="B55" s="68"/>
      <c r="C55" s="68"/>
      <c r="D55" s="68"/>
      <c r="F55" s="70"/>
      <c r="G55" s="2"/>
      <c r="H55" s="21"/>
    </row>
    <row r="56" spans="1:8" ht="12.75">
      <c r="A56" s="68"/>
      <c r="B56" s="68"/>
      <c r="C56" s="68"/>
      <c r="D56" s="68"/>
      <c r="F56" s="70"/>
      <c r="G56" s="2"/>
      <c r="H56" s="21"/>
    </row>
    <row r="57" spans="1:8" ht="12.75">
      <c r="A57" s="68"/>
      <c r="B57" s="68" t="s">
        <v>53</v>
      </c>
      <c r="C57" s="68"/>
      <c r="D57" s="68"/>
      <c r="E57" s="1">
        <v>8036</v>
      </c>
      <c r="F57" s="70"/>
      <c r="G57" s="59">
        <v>5008</v>
      </c>
      <c r="H57" s="21"/>
    </row>
    <row r="58" spans="1:8" ht="12.75">
      <c r="A58" s="75"/>
      <c r="B58" s="68" t="s">
        <v>54</v>
      </c>
      <c r="C58" s="68"/>
      <c r="D58" s="120"/>
      <c r="E58" s="1">
        <v>3054</v>
      </c>
      <c r="F58" s="70"/>
      <c r="G58" s="59">
        <v>13076</v>
      </c>
      <c r="H58" s="21"/>
    </row>
    <row r="59" spans="1:8" ht="12.75">
      <c r="A59" s="68"/>
      <c r="B59" s="68" t="s">
        <v>47</v>
      </c>
      <c r="C59" s="68"/>
      <c r="D59" s="68"/>
      <c r="E59" s="23">
        <v>-1555</v>
      </c>
      <c r="F59" s="70"/>
      <c r="G59" s="44">
        <v>-1588</v>
      </c>
      <c r="H59" s="21"/>
    </row>
    <row r="60" spans="1:8" ht="12.75">
      <c r="A60" s="68"/>
      <c r="B60" s="68"/>
      <c r="C60" s="68"/>
      <c r="D60" s="68"/>
      <c r="F60" s="70"/>
      <c r="G60" s="59"/>
      <c r="H60" s="21"/>
    </row>
    <row r="61" spans="1:9" ht="12.75">
      <c r="A61" s="68"/>
      <c r="B61" s="68"/>
      <c r="C61" s="68"/>
      <c r="D61" s="68"/>
      <c r="E61" s="46">
        <f>SUM(E57:E59)</f>
        <v>9535</v>
      </c>
      <c r="F61" s="74"/>
      <c r="G61" s="46">
        <f>SUM(G57:G59)</f>
        <v>16496</v>
      </c>
      <c r="H61" s="21"/>
      <c r="I61" s="39"/>
    </row>
    <row r="62" spans="1:9" ht="12.75">
      <c r="A62" s="70"/>
      <c r="B62" s="70" t="s">
        <v>55</v>
      </c>
      <c r="C62" s="70"/>
      <c r="D62" s="70"/>
      <c r="E62" s="23">
        <v>-526</v>
      </c>
      <c r="F62" s="70"/>
      <c r="G62" s="44">
        <v>-176</v>
      </c>
      <c r="H62" s="21"/>
      <c r="I62" s="11"/>
    </row>
    <row r="63" spans="1:9" ht="12.75">
      <c r="A63" s="70"/>
      <c r="B63" s="70"/>
      <c r="C63" s="70"/>
      <c r="D63" s="70"/>
      <c r="E63" s="2"/>
      <c r="F63" s="70"/>
      <c r="G63" s="45"/>
      <c r="H63" s="21"/>
      <c r="I63" s="11"/>
    </row>
    <row r="64" spans="1:8" ht="13.5" thickBot="1">
      <c r="A64" s="76"/>
      <c r="B64" s="76"/>
      <c r="C64" s="76"/>
      <c r="D64" s="76"/>
      <c r="E64" s="31">
        <f>SUM(E61:E62)</f>
        <v>9009</v>
      </c>
      <c r="F64" s="2"/>
      <c r="G64" s="31">
        <f>SUM(G61:G62)</f>
        <v>16320</v>
      </c>
      <c r="H64" s="21"/>
    </row>
    <row r="65" spans="1:9" ht="13.5" thickTop="1">
      <c r="A65" s="76"/>
      <c r="B65" s="76"/>
      <c r="C65" s="76"/>
      <c r="D65" s="76"/>
      <c r="E65" s="42"/>
      <c r="F65" s="2"/>
      <c r="G65" s="2"/>
      <c r="H65" s="21"/>
      <c r="I65" s="42"/>
    </row>
    <row r="66" spans="1:9" ht="12.75">
      <c r="A66" s="1"/>
      <c r="B66" s="76"/>
      <c r="C66" s="76"/>
      <c r="D66" s="76"/>
      <c r="E66" s="2">
        <f>+E64-E52</f>
        <v>0</v>
      </c>
      <c r="F66" s="2"/>
      <c r="G66" s="2">
        <f>+G64-G52</f>
        <v>0</v>
      </c>
      <c r="H66" s="21"/>
      <c r="I66" s="42"/>
    </row>
    <row r="67" spans="1:9" ht="12.75">
      <c r="A67" s="1" t="s">
        <v>19</v>
      </c>
      <c r="B67" s="21"/>
      <c r="C67" s="21"/>
      <c r="D67" s="21"/>
      <c r="F67" s="2"/>
      <c r="G67" s="2"/>
      <c r="H67" s="21"/>
      <c r="I67" s="42"/>
    </row>
    <row r="68" spans="1:9" ht="12.75">
      <c r="A68" s="21"/>
      <c r="B68" s="21"/>
      <c r="C68" s="21"/>
      <c r="D68" s="21"/>
      <c r="F68" s="21"/>
      <c r="G68" s="1"/>
      <c r="H68" s="21"/>
      <c r="I68" s="42"/>
    </row>
    <row r="69" spans="1:9" ht="12.75">
      <c r="A69" s="74" t="s">
        <v>73</v>
      </c>
      <c r="B69" s="76"/>
      <c r="C69" s="21"/>
      <c r="D69" s="21"/>
      <c r="F69" s="21"/>
      <c r="G69" s="1"/>
      <c r="H69" s="21"/>
      <c r="I69" s="42"/>
    </row>
    <row r="70" spans="1:9" ht="12.75">
      <c r="A70" s="74" t="s">
        <v>110</v>
      </c>
      <c r="B70" s="76"/>
      <c r="C70" s="21"/>
      <c r="D70" s="21"/>
      <c r="F70" s="21"/>
      <c r="G70" s="1"/>
      <c r="H70" s="21"/>
      <c r="I70" s="42"/>
    </row>
    <row r="71" spans="1:9" ht="12.75">
      <c r="A71" s="21"/>
      <c r="B71" s="21"/>
      <c r="C71" s="21"/>
      <c r="D71" s="21"/>
      <c r="F71" s="21"/>
      <c r="G71" s="1"/>
      <c r="H71" s="21"/>
      <c r="I71" s="42"/>
    </row>
    <row r="72" spans="1:9" ht="12.75">
      <c r="A72" s="21"/>
      <c r="B72" s="21"/>
      <c r="C72" s="21"/>
      <c r="D72" s="21"/>
      <c r="F72" s="21"/>
      <c r="G72" s="1"/>
      <c r="H72" s="21"/>
      <c r="I72" s="42"/>
    </row>
    <row r="73" spans="1:9" ht="12.75">
      <c r="A73" s="21"/>
      <c r="B73" s="21"/>
      <c r="C73" s="21"/>
      <c r="D73" s="21"/>
      <c r="F73" s="21"/>
      <c r="G73" s="1"/>
      <c r="H73" s="21"/>
      <c r="I73" s="42"/>
    </row>
    <row r="74" spans="1:8" ht="12.75">
      <c r="A74" s="21"/>
      <c r="B74" s="21"/>
      <c r="C74" s="21"/>
      <c r="D74" s="21"/>
      <c r="F74" s="21"/>
      <c r="G74" s="1"/>
      <c r="H74" s="21"/>
    </row>
    <row r="75" spans="1:8" ht="12.75">
      <c r="A75" s="21"/>
      <c r="B75" s="21"/>
      <c r="C75" s="21"/>
      <c r="D75" s="21"/>
      <c r="F75" s="21"/>
      <c r="G75" s="1"/>
      <c r="H75" s="21"/>
    </row>
    <row r="76" spans="1:8" ht="12.75">
      <c r="A76" s="21"/>
      <c r="B76" s="21"/>
      <c r="C76" s="21"/>
      <c r="D76" s="21"/>
      <c r="F76" s="21"/>
      <c r="G76" s="1"/>
      <c r="H76" s="21"/>
    </row>
    <row r="77" spans="1:8" ht="12.75">
      <c r="A77" s="21"/>
      <c r="B77" s="21"/>
      <c r="C77" s="21"/>
      <c r="D77" s="21"/>
      <c r="F77" s="21"/>
      <c r="G77" s="1"/>
      <c r="H77" s="21"/>
    </row>
    <row r="78" spans="1:8" ht="12.75">
      <c r="A78" s="21"/>
      <c r="B78" s="21"/>
      <c r="C78" s="21"/>
      <c r="D78" s="21"/>
      <c r="F78" s="21"/>
      <c r="G78" s="1"/>
      <c r="H78" s="21"/>
    </row>
    <row r="79" spans="1:8" ht="12.75">
      <c r="A79" s="21"/>
      <c r="B79" s="21"/>
      <c r="C79" s="21"/>
      <c r="D79" s="21"/>
      <c r="F79" s="21"/>
      <c r="G79" s="1"/>
      <c r="H79" s="21"/>
    </row>
    <row r="80" spans="1:8" ht="12.75">
      <c r="A80" s="21"/>
      <c r="B80" s="21"/>
      <c r="C80" s="21"/>
      <c r="D80" s="21"/>
      <c r="F80" s="21"/>
      <c r="G80" s="1"/>
      <c r="H80" s="21"/>
    </row>
    <row r="81" spans="1:8" ht="12.75">
      <c r="A81" s="21"/>
      <c r="B81" s="21"/>
      <c r="C81" s="21"/>
      <c r="D81" s="21"/>
      <c r="F81" s="21"/>
      <c r="G81" s="1"/>
      <c r="H81" s="21"/>
    </row>
    <row r="82" spans="1:8" ht="12.75">
      <c r="A82" s="21"/>
      <c r="B82" s="21"/>
      <c r="C82" s="21"/>
      <c r="D82" s="21"/>
      <c r="F82" s="21"/>
      <c r="G82" s="1"/>
      <c r="H82" s="21"/>
    </row>
    <row r="83" spans="1:8" ht="12.75">
      <c r="A83" s="21"/>
      <c r="B83" s="21"/>
      <c r="C83" s="21"/>
      <c r="D83" s="21"/>
      <c r="F83" s="21"/>
      <c r="G83" s="1"/>
      <c r="H83" s="21"/>
    </row>
    <row r="84" spans="1:8" ht="12.75">
      <c r="A84" s="21"/>
      <c r="B84" s="21"/>
      <c r="C84" s="21"/>
      <c r="D84" s="21"/>
      <c r="F84" s="21"/>
      <c r="G84" s="1"/>
      <c r="H84" s="21"/>
    </row>
    <row r="85" spans="1:8" ht="12.75">
      <c r="A85" s="21"/>
      <c r="B85" s="21"/>
      <c r="C85" s="21"/>
      <c r="D85" s="21"/>
      <c r="F85" s="21"/>
      <c r="G85" s="1"/>
      <c r="H85" s="21"/>
    </row>
    <row r="86" spans="1:8" ht="12.75">
      <c r="A86" s="21"/>
      <c r="B86" s="21"/>
      <c r="C86" s="21"/>
      <c r="D86" s="21"/>
      <c r="F86" s="21"/>
      <c r="G86" s="1"/>
      <c r="H86" s="21"/>
    </row>
    <row r="87" spans="1:8" ht="12.75">
      <c r="A87" s="21"/>
      <c r="B87" s="21"/>
      <c r="C87" s="21"/>
      <c r="D87" s="21"/>
      <c r="F87" s="21"/>
      <c r="G87" s="1"/>
      <c r="H87" s="21"/>
    </row>
    <row r="88" spans="1:8" ht="12.75">
      <c r="A88" s="21"/>
      <c r="B88" s="21"/>
      <c r="C88" s="21"/>
      <c r="D88" s="21"/>
      <c r="F88" s="21"/>
      <c r="G88" s="1"/>
      <c r="H88" s="21"/>
    </row>
    <row r="89" spans="1:8" ht="12.75">
      <c r="A89" s="21"/>
      <c r="B89" s="21"/>
      <c r="C89" s="21"/>
      <c r="D89" s="21"/>
      <c r="F89" s="21"/>
      <c r="G89" s="1"/>
      <c r="H89" s="21"/>
    </row>
    <row r="90" spans="1:8" ht="12.75">
      <c r="A90" s="21"/>
      <c r="B90" s="21"/>
      <c r="C90" s="21"/>
      <c r="D90" s="21"/>
      <c r="F90" s="21"/>
      <c r="G90" s="1"/>
      <c r="H90" s="21"/>
    </row>
    <row r="91" spans="1:8" ht="12.75">
      <c r="A91" s="21"/>
      <c r="B91" s="21"/>
      <c r="C91" s="21"/>
      <c r="D91" s="21"/>
      <c r="F91" s="21"/>
      <c r="G91" s="1"/>
      <c r="H91" s="21"/>
    </row>
    <row r="92" spans="1:8" ht="12.75">
      <c r="A92" s="21"/>
      <c r="B92" s="21"/>
      <c r="C92" s="21"/>
      <c r="D92" s="21"/>
      <c r="F92" s="21"/>
      <c r="G92" s="1"/>
      <c r="H92" s="21"/>
    </row>
    <row r="93" spans="1:8" ht="12.75">
      <c r="A93" s="21"/>
      <c r="B93" s="21"/>
      <c r="C93" s="21"/>
      <c r="D93" s="21"/>
      <c r="F93" s="21"/>
      <c r="G93" s="1"/>
      <c r="H93" s="21"/>
    </row>
    <row r="94" spans="1:8" ht="12.75">
      <c r="A94" s="21"/>
      <c r="B94" s="21"/>
      <c r="C94" s="21"/>
      <c r="D94" s="21"/>
      <c r="F94" s="21"/>
      <c r="G94" s="1"/>
      <c r="H94" s="21"/>
    </row>
    <row r="95" spans="1:8" ht="12.75">
      <c r="A95" s="21"/>
      <c r="B95" s="21"/>
      <c r="C95" s="21"/>
      <c r="D95" s="21"/>
      <c r="F95" s="21"/>
      <c r="G95" s="1"/>
      <c r="H95" s="21"/>
    </row>
    <row r="96" spans="1:8" ht="12.75">
      <c r="A96" s="21"/>
      <c r="B96" s="21"/>
      <c r="C96" s="21"/>
      <c r="D96" s="21"/>
      <c r="F96" s="21"/>
      <c r="G96" s="1"/>
      <c r="H96" s="21"/>
    </row>
    <row r="97" spans="1:8" ht="12.75">
      <c r="A97" s="21"/>
      <c r="B97" s="21"/>
      <c r="C97" s="21"/>
      <c r="D97" s="21"/>
      <c r="F97" s="21"/>
      <c r="G97" s="1"/>
      <c r="H97" s="21"/>
    </row>
    <row r="98" spans="1:8" ht="12.75">
      <c r="A98" s="21"/>
      <c r="B98" s="21"/>
      <c r="C98" s="21"/>
      <c r="D98" s="21"/>
      <c r="F98" s="21"/>
      <c r="G98" s="1"/>
      <c r="H98" s="21"/>
    </row>
    <row r="99" spans="1:8" ht="12.75">
      <c r="A99" s="21"/>
      <c r="B99" s="21"/>
      <c r="C99" s="21"/>
      <c r="D99" s="21"/>
      <c r="F99" s="21"/>
      <c r="G99" s="1"/>
      <c r="H99" s="21"/>
    </row>
    <row r="100" spans="1:8" ht="12.75">
      <c r="A100" s="21"/>
      <c r="B100" s="21"/>
      <c r="C100" s="21"/>
      <c r="D100" s="21"/>
      <c r="F100" s="21"/>
      <c r="G100" s="1"/>
      <c r="H100" s="21"/>
    </row>
    <row r="101" spans="1:8" ht="12.75">
      <c r="A101" s="21"/>
      <c r="B101" s="21"/>
      <c r="C101" s="21"/>
      <c r="D101" s="21"/>
      <c r="F101" s="21"/>
      <c r="G101" s="1"/>
      <c r="H101" s="21"/>
    </row>
    <row r="102" spans="1:8" ht="12.75">
      <c r="A102" s="21"/>
      <c r="B102" s="21"/>
      <c r="C102" s="21"/>
      <c r="D102" s="21"/>
      <c r="F102" s="21"/>
      <c r="G102" s="1"/>
      <c r="H102" s="21"/>
    </row>
    <row r="103" spans="1:8" ht="12.75">
      <c r="A103" s="21"/>
      <c r="B103" s="21"/>
      <c r="C103" s="21"/>
      <c r="D103" s="21"/>
      <c r="F103" s="21"/>
      <c r="G103" s="1"/>
      <c r="H103" s="21"/>
    </row>
    <row r="104" spans="1:8" ht="12.75">
      <c r="A104" s="21"/>
      <c r="B104" s="21"/>
      <c r="C104" s="21"/>
      <c r="D104" s="21"/>
      <c r="F104" s="21"/>
      <c r="G104" s="1"/>
      <c r="H104" s="21"/>
    </row>
    <row r="105" spans="1:8" ht="12.75">
      <c r="A105" s="21"/>
      <c r="B105" s="21"/>
      <c r="C105" s="21"/>
      <c r="D105" s="21"/>
      <c r="F105" s="21"/>
      <c r="G105" s="1"/>
      <c r="H105" s="21"/>
    </row>
    <row r="106" spans="1:8" ht="12.75">
      <c r="A106" s="21"/>
      <c r="B106" s="21"/>
      <c r="C106" s="21"/>
      <c r="D106" s="21"/>
      <c r="F106" s="21"/>
      <c r="G106" s="1"/>
      <c r="H106" s="21"/>
    </row>
    <row r="107" spans="1:8" ht="12.75">
      <c r="A107" s="21"/>
      <c r="B107" s="21"/>
      <c r="C107" s="21"/>
      <c r="D107" s="21"/>
      <c r="F107" s="21"/>
      <c r="G107" s="1"/>
      <c r="H107" s="21"/>
    </row>
  </sheetData>
  <sheetProtection/>
  <printOptions/>
  <pageMargins left="0.27" right="0.23" top="0.5" bottom="0.5" header="0.5" footer="0.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ckloo</cp:lastModifiedBy>
  <cp:lastPrinted>2008-07-28T20:37:59Z</cp:lastPrinted>
  <dcterms:created xsi:type="dcterms:W3CDTF">2001-03-17T05:13:36Z</dcterms:created>
  <dcterms:modified xsi:type="dcterms:W3CDTF">2008-07-29T09:13:11Z</dcterms:modified>
  <cp:category/>
  <cp:version/>
  <cp:contentType/>
  <cp:contentStatus/>
</cp:coreProperties>
</file>